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40" activeTab="0"/>
  </bookViews>
  <sheets>
    <sheet name="入力(貼付）" sheetId="1" r:id="rId1"/>
    <sheet name="臨時明細表 " sheetId="2" r:id="rId2"/>
    <sheet name="RINJI" sheetId="3" r:id="rId3"/>
  </sheets>
  <definedNames>
    <definedName name="_xlnm.Print_Area" localSheetId="0">'入力(貼付）'!$A$1:$E$1006</definedName>
    <definedName name="_xlnm.Print_Area" localSheetId="1">'臨時明細表 '!$A$1:$P$1850</definedName>
    <definedName name="_xlnm.Print_Titles" localSheetId="0">'入力(貼付）'!$1:$6</definedName>
  </definedNames>
  <calcPr fullCalcOnLoad="1"/>
</workbook>
</file>

<file path=xl/sharedStrings.xml><?xml version="1.0" encoding="utf-8"?>
<sst xmlns="http://schemas.openxmlformats.org/spreadsheetml/2006/main" count="1423" uniqueCount="94">
  <si>
    <t>貯金臨時積立払込明細表</t>
  </si>
  <si>
    <t>企業コード</t>
  </si>
  <si>
    <t>所属所名</t>
  </si>
  <si>
    <t>区分</t>
  </si>
  <si>
    <t>番号</t>
  </si>
  <si>
    <t>金額</t>
  </si>
  <si>
    <t>件</t>
  </si>
  <si>
    <t>証番号</t>
  </si>
  <si>
    <t>所属所番号</t>
  </si>
  <si>
    <t>組合員カナ氏名</t>
  </si>
  <si>
    <t>積立年月</t>
  </si>
  <si>
    <t>様式第４号</t>
  </si>
  <si>
    <t>小　計</t>
  </si>
  <si>
    <t>ページ</t>
  </si>
  <si>
    <t>単位:円</t>
  </si>
  <si>
    <t>（ダウンロード様式）</t>
  </si>
  <si>
    <t>◎</t>
  </si>
  <si>
    <t>所属所</t>
  </si>
  <si>
    <t>証番号</t>
  </si>
  <si>
    <t>企業</t>
  </si>
  <si>
    <t>◎</t>
  </si>
  <si>
    <t>No</t>
  </si>
  <si>
    <t>臨時積立</t>
  </si>
  <si>
    <t>30</t>
  </si>
  <si>
    <t>合計額</t>
  </si>
  <si>
    <t>合計件数</t>
  </si>
  <si>
    <t>/</t>
  </si>
  <si>
    <t>企業
コード</t>
  </si>
  <si>
    <t>所属所
番号</t>
  </si>
  <si>
    <t>小計</t>
  </si>
  <si>
    <t>2枚目　小計</t>
  </si>
  <si>
    <t>3枚目　小計</t>
  </si>
  <si>
    <t>4枚目　小計</t>
  </si>
  <si>
    <t>5枚目　小計</t>
  </si>
  <si>
    <t>総ページ数</t>
  </si>
  <si>
    <t>臨時積立額</t>
  </si>
  <si>
    <t>注1)臨時積立ができる月は、7月、12月の年2回。</t>
  </si>
  <si>
    <t>注2)この報告書は、該当月の15日までに提出してください。</t>
  </si>
  <si>
    <t>注3)様式の加工はしないでください。</t>
  </si>
  <si>
    <t>※共済組合使用</t>
  </si>
  <si>
    <t>臨時積立額 合計</t>
  </si>
  <si>
    <t>確認</t>
  </si>
  <si>
    <t>入力</t>
  </si>
  <si>
    <t>円</t>
  </si>
  <si>
    <t>金額
(万円以上）</t>
  </si>
  <si>
    <t>6枚目　小計</t>
  </si>
  <si>
    <t>7枚目　小計</t>
  </si>
  <si>
    <t>8枚目　小計</t>
  </si>
  <si>
    <t>9枚目　小計</t>
  </si>
  <si>
    <t>10枚目　小計</t>
  </si>
  <si>
    <t>11枚目　小計</t>
  </si>
  <si>
    <t>12枚目　小計</t>
  </si>
  <si>
    <t>13枚目　小計</t>
  </si>
  <si>
    <t>14枚目　小計</t>
  </si>
  <si>
    <t>15枚目　小計</t>
  </si>
  <si>
    <t>16枚目　小計</t>
  </si>
  <si>
    <t>17枚目　小計</t>
  </si>
  <si>
    <t>18枚目　小計</t>
  </si>
  <si>
    <t>19枚目　小計</t>
  </si>
  <si>
    <t>20枚目　小計</t>
  </si>
  <si>
    <t>21枚目　小計</t>
  </si>
  <si>
    <t>22枚目　小計</t>
  </si>
  <si>
    <t>23枚目　小計</t>
  </si>
  <si>
    <t>24枚目　小計</t>
  </si>
  <si>
    <t>25枚目　小計</t>
  </si>
  <si>
    <t>26枚目　小計</t>
  </si>
  <si>
    <t>27枚目　小計</t>
  </si>
  <si>
    <t>28枚目　小計</t>
  </si>
  <si>
    <t>29枚目　小計</t>
  </si>
  <si>
    <t>30枚目　小計</t>
  </si>
  <si>
    <t>31枚目　小計</t>
  </si>
  <si>
    <t>32枚目　小計</t>
  </si>
  <si>
    <t>33枚目　小計</t>
  </si>
  <si>
    <t>34枚目　小計</t>
  </si>
  <si>
    <t>35枚目　小計</t>
  </si>
  <si>
    <t>36枚目　小計</t>
  </si>
  <si>
    <t>37枚目　小計</t>
  </si>
  <si>
    <t>38枚目　小計</t>
  </si>
  <si>
    <t>39枚目　小計</t>
  </si>
  <si>
    <t>40枚目　小計</t>
  </si>
  <si>
    <t>41枚目　小計</t>
  </si>
  <si>
    <t>42枚目　小計</t>
  </si>
  <si>
    <t>43枚目　小計</t>
  </si>
  <si>
    <t>44枚目　小計</t>
  </si>
  <si>
    <t>45枚目　小計</t>
  </si>
  <si>
    <t>46枚目　小計</t>
  </si>
  <si>
    <t>47枚目　小計</t>
  </si>
  <si>
    <t>48枚目　小計</t>
  </si>
  <si>
    <t>49枚目　小計</t>
  </si>
  <si>
    <t>50枚目　小計</t>
  </si>
  <si>
    <t>様式第4号</t>
  </si>
  <si>
    <t>組合員
カナ氏名</t>
  </si>
  <si>
    <r>
      <t>所属所担当者名</t>
    </r>
    <r>
      <rPr>
        <sz val="10"/>
        <rFont val="ＭＳ 明朝"/>
        <family val="1"/>
      </rPr>
      <t>　　　　　　　　　　　　</t>
    </r>
  </si>
  <si>
    <t>担当者名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</si>
</sst>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General&quot;件&quot;"/>
    <numFmt numFmtId="182" formatCode="General&quot;円&quot;"/>
    <numFmt numFmtId="183" formatCode="#,##0&quot;円&quot;"/>
    <numFmt numFmtId="184" formatCode="General\(&quot;円&quot;\)"/>
    <numFmt numFmtId="185" formatCode="\(General&quot;円&quot;\)"/>
    <numFmt numFmtId="186" formatCode="#,##0&quot;件&quot;"/>
    <numFmt numFmtId="187" formatCode="[$-411]ggge&quot;年&quot;m&quot;月&quot;"/>
    <numFmt numFmtId="188" formatCode="#,###&quot;円&quot;"/>
    <numFmt numFmtId="189" formatCode="0_);[Red]\(0\)"/>
    <numFmt numFmtId="190" formatCode="#,##0;&quot;△ &quot;#,##0"/>
    <numFmt numFmtId="191" formatCode="#,##0;&quot;△ &quot;#,##0&quot;円&quot;"/>
    <numFmt numFmtId="192" formatCode="#,##0;&quot;円&quot;&quot;△ &quot;#,##0&quot;円&quot;"/>
    <numFmt numFmtId="193" formatCode="#,##0;&quot;円&quot;\,&quot;△ &quot;#,##0&quot;円&quot;"/>
    <numFmt numFmtId="194" formatCode="#,##0&quot;円&quot;;&quot;△ &quot;#,##0&quot;円&quot;"/>
    <numFmt numFmtId="195" formatCode="0_ "/>
    <numFmt numFmtId="196" formatCode="#\ ?/2"/>
    <numFmt numFmtId="197" formatCode="#,##0&quot; 件&quot;"/>
    <numFmt numFmtId="198" formatCode="#,##0&quot; 円&quot;"/>
    <numFmt numFmtId="199" formatCode="#,##0&quot; 円&quot;;&quot;△ &quot;#,##0&quot; 円&quot;"/>
    <numFmt numFmtId="200" formatCode="#,##0\ \ &quot;円&quot;"/>
    <numFmt numFmtId="201" formatCode="#/##"/>
    <numFmt numFmtId="202" formatCode="m/d"/>
    <numFmt numFmtId="203" formatCode="00\-00\-00"/>
    <numFmt numFmtId="204" formatCode="#,##0_ "/>
    <numFmt numFmtId="205" formatCode="yyyy/m/d;@"/>
    <numFmt numFmtId="206" formatCode="0;[Red]0"/>
    <numFmt numFmtId="207" formatCode="#,##0;[Red]#,##0"/>
    <numFmt numFmtId="208" formatCode="#,##0&quot;0000&quot;"/>
    <numFmt numFmtId="209" formatCode="##,#0*10,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2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0"/>
      <color indexed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明朝"/>
      <family val="1"/>
    </font>
    <font>
      <sz val="11"/>
      <color indexed="12"/>
      <name val="ＭＳ 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b/>
      <sz val="14"/>
      <color indexed="49"/>
      <name val="游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hair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>
        <color indexed="63"/>
      </top>
      <bottom style="hair"/>
    </border>
    <border>
      <left style="thin"/>
      <right style="thick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2" fillId="24" borderId="0" xfId="0" applyFont="1" applyFill="1" applyAlignment="1">
      <alignment horizontal="right" vertical="center"/>
    </xf>
    <xf numFmtId="0" fontId="2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7" fillId="23" borderId="1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left" vertical="center"/>
    </xf>
    <xf numFmtId="0" fontId="2" fillId="24" borderId="0" xfId="0" applyFont="1" applyFill="1" applyBorder="1" applyAlignment="1">
      <alignment horizontal="right" vertical="center"/>
    </xf>
    <xf numFmtId="181" fontId="4" fillId="24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68" applyFill="1" applyBorder="1">
      <alignment vertical="center"/>
      <protection/>
    </xf>
    <xf numFmtId="0" fontId="26" fillId="0" borderId="0" xfId="67" applyFont="1" applyBorder="1" applyAlignment="1">
      <alignment vertical="center"/>
      <protection/>
    </xf>
    <xf numFmtId="0" fontId="27" fillId="0" borderId="0" xfId="67" applyNumberFormat="1" applyFont="1" applyBorder="1" applyAlignment="1">
      <alignment vertical="center"/>
      <protection/>
    </xf>
    <xf numFmtId="0" fontId="26" fillId="0" borderId="0" xfId="68" applyFont="1" applyFill="1" applyBorder="1" applyAlignment="1">
      <alignment vertical="center" wrapText="1"/>
      <protection/>
    </xf>
    <xf numFmtId="0" fontId="8" fillId="0" borderId="0" xfId="67" applyBorder="1" applyAlignment="1">
      <alignment horizontal="center" vertical="center"/>
      <protection/>
    </xf>
    <xf numFmtId="0" fontId="8" fillId="0" borderId="0" xfId="67" applyNumberFormat="1" applyBorder="1" applyAlignment="1">
      <alignment horizontal="center" vertical="center"/>
      <protection/>
    </xf>
    <xf numFmtId="0" fontId="0" fillId="0" borderId="0" xfId="68" applyNumberFormat="1" applyFill="1" applyBorder="1">
      <alignment vertical="center"/>
      <protection/>
    </xf>
    <xf numFmtId="3" fontId="0" fillId="0" borderId="0" xfId="68" applyNumberFormat="1" applyFill="1" applyBorder="1">
      <alignment vertical="center"/>
      <protection/>
    </xf>
    <xf numFmtId="0" fontId="0" fillId="25" borderId="0" xfId="68" applyFill="1" applyBorder="1">
      <alignment vertical="center"/>
      <protection/>
    </xf>
    <xf numFmtId="0" fontId="0" fillId="25" borderId="0" xfId="68" applyNumberFormat="1" applyFill="1" applyBorder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6" fillId="23" borderId="10" xfId="0" applyFont="1" applyFill="1" applyBorder="1" applyAlignment="1">
      <alignment horizontal="center" vertical="center"/>
    </xf>
    <xf numFmtId="20" fontId="6" fillId="23" borderId="10" xfId="0" applyNumberFormat="1" applyFont="1" applyFill="1" applyBorder="1" applyAlignment="1">
      <alignment horizontal="center" vertical="center"/>
    </xf>
    <xf numFmtId="12" fontId="5" fillId="24" borderId="13" xfId="0" applyNumberFormat="1" applyFont="1" applyFill="1" applyBorder="1" applyAlignment="1">
      <alignment horizontal="center" vertical="center"/>
    </xf>
    <xf numFmtId="0" fontId="6" fillId="23" borderId="1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4" fillId="23" borderId="14" xfId="0" applyFont="1" applyFill="1" applyBorder="1" applyAlignment="1">
      <alignment horizontal="center" vertical="center" wrapText="1"/>
    </xf>
    <xf numFmtId="0" fontId="7" fillId="23" borderId="15" xfId="0" applyFont="1" applyFill="1" applyBorder="1" applyAlignment="1">
      <alignment horizontal="center" vertical="center"/>
    </xf>
    <xf numFmtId="0" fontId="4" fillId="23" borderId="16" xfId="0" applyFont="1" applyFill="1" applyBorder="1" applyAlignment="1">
      <alignment horizontal="center" vertical="center" wrapText="1"/>
    </xf>
    <xf numFmtId="0" fontId="7" fillId="23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5" fillId="24" borderId="11" xfId="0" applyNumberFormat="1" applyFont="1" applyFill="1" applyBorder="1" applyAlignment="1">
      <alignment horizontal="center" vertical="center"/>
    </xf>
    <xf numFmtId="0" fontId="5" fillId="24" borderId="12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/>
    </xf>
    <xf numFmtId="38" fontId="4" fillId="24" borderId="0" xfId="0" applyNumberFormat="1" applyFont="1" applyFill="1" applyAlignment="1">
      <alignment vertical="center"/>
    </xf>
    <xf numFmtId="0" fontId="33" fillId="24" borderId="0" xfId="0" applyFont="1" applyFill="1" applyAlignment="1">
      <alignment/>
    </xf>
    <xf numFmtId="0" fontId="33" fillId="24" borderId="0" xfId="0" applyFont="1" applyFill="1" applyBorder="1" applyAlignment="1">
      <alignment/>
    </xf>
    <xf numFmtId="197" fontId="4" fillId="24" borderId="11" xfId="0" applyNumberFormat="1" applyFont="1" applyFill="1" applyBorder="1" applyAlignment="1">
      <alignment horizontal="center" vertical="center"/>
    </xf>
    <xf numFmtId="3" fontId="4" fillId="24" borderId="11" xfId="0" applyNumberFormat="1" applyFont="1" applyFill="1" applyBorder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7" fontId="5" fillId="26" borderId="10" xfId="0" applyNumberFormat="1" applyFont="1" applyFill="1" applyBorder="1" applyAlignment="1" applyProtection="1">
      <alignment horizontal="center" vertical="center"/>
      <protection locked="0"/>
    </xf>
    <xf numFmtId="0" fontId="5" fillId="26" borderId="10" xfId="0" applyNumberFormat="1" applyFont="1" applyFill="1" applyBorder="1" applyAlignment="1" applyProtection="1">
      <alignment horizontal="center" vertical="center"/>
      <protection locked="0"/>
    </xf>
    <xf numFmtId="0" fontId="5" fillId="26" borderId="18" xfId="0" applyFont="1" applyFill="1" applyBorder="1" applyAlignment="1" applyProtection="1">
      <alignment horizontal="right" vertical="center" indent="2"/>
      <protection locked="0"/>
    </xf>
    <xf numFmtId="0" fontId="2" fillId="26" borderId="19" xfId="0" applyFont="1" applyFill="1" applyBorder="1" applyAlignment="1" applyProtection="1">
      <alignment horizontal="left" vertical="center"/>
      <protection locked="0"/>
    </xf>
    <xf numFmtId="0" fontId="8" fillId="26" borderId="20" xfId="0" applyFont="1" applyFill="1" applyBorder="1" applyAlignment="1" applyProtection="1">
      <alignment horizontal="center" vertical="center"/>
      <protection locked="0"/>
    </xf>
    <xf numFmtId="0" fontId="8" fillId="26" borderId="21" xfId="0" applyFont="1" applyFill="1" applyBorder="1" applyAlignment="1" applyProtection="1">
      <alignment horizontal="center" vertical="center"/>
      <protection locked="0"/>
    </xf>
    <xf numFmtId="204" fontId="31" fillId="0" borderId="22" xfId="0" applyNumberFormat="1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204" fontId="31" fillId="0" borderId="19" xfId="0" applyNumberFormat="1" applyFont="1" applyFill="1" applyBorder="1" applyAlignment="1" applyProtection="1">
      <alignment vertical="center"/>
      <protection/>
    </xf>
    <xf numFmtId="204" fontId="30" fillId="24" borderId="11" xfId="0" applyNumberFormat="1" applyFont="1" applyFill="1" applyBorder="1" applyAlignment="1" applyProtection="1">
      <alignment horizontal="center" vertical="center"/>
      <protection/>
    </xf>
    <xf numFmtId="0" fontId="32" fillId="0" borderId="18" xfId="0" applyFont="1" applyFill="1" applyBorder="1" applyAlignment="1" applyProtection="1">
      <alignment horizontal="center" vertical="center"/>
      <protection/>
    </xf>
    <xf numFmtId="3" fontId="31" fillId="0" borderId="10" xfId="0" applyNumberFormat="1" applyFont="1" applyFill="1" applyBorder="1" applyAlignment="1" applyProtection="1">
      <alignment vertical="center"/>
      <protection/>
    </xf>
    <xf numFmtId="0" fontId="4" fillId="24" borderId="23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26" borderId="12" xfId="0" applyFont="1" applyFill="1" applyBorder="1" applyAlignment="1" applyProtection="1">
      <alignment horizontal="left" vertical="center"/>
      <protection locked="0"/>
    </xf>
    <xf numFmtId="0" fontId="5" fillId="26" borderId="13" xfId="0" applyFont="1" applyFill="1" applyBorder="1" applyAlignment="1" applyProtection="1">
      <alignment horizontal="left" vertical="center"/>
      <protection locked="0"/>
    </xf>
    <xf numFmtId="0" fontId="5" fillId="26" borderId="11" xfId="0" applyFont="1" applyFill="1" applyBorder="1" applyAlignment="1" applyProtection="1">
      <alignment horizontal="left" vertical="center"/>
      <protection locked="0"/>
    </xf>
    <xf numFmtId="0" fontId="5" fillId="26" borderId="12" xfId="0" applyFont="1" applyFill="1" applyBorder="1" applyAlignment="1" applyProtection="1">
      <alignment horizontal="center" vertical="center"/>
      <protection locked="0"/>
    </xf>
    <xf numFmtId="0" fontId="5" fillId="26" borderId="11" xfId="0" applyFont="1" applyFill="1" applyBorder="1" applyAlignment="1" applyProtection="1">
      <alignment horizontal="center" vertical="center"/>
      <protection locked="0"/>
    </xf>
    <xf numFmtId="0" fontId="4" fillId="26" borderId="23" xfId="0" applyFont="1" applyFill="1" applyBorder="1" applyAlignment="1" applyProtection="1">
      <alignment horizontal="center" vertical="center"/>
      <protection/>
    </xf>
    <xf numFmtId="0" fontId="7" fillId="23" borderId="1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left" vertical="center"/>
    </xf>
    <xf numFmtId="0" fontId="3" fillId="24" borderId="0" xfId="0" applyFont="1" applyFill="1" applyBorder="1" applyAlignment="1">
      <alignment horizontal="center" vertical="center"/>
    </xf>
    <xf numFmtId="20" fontId="6" fillId="23" borderId="10" xfId="0" applyNumberFormat="1" applyFont="1" applyFill="1" applyBorder="1" applyAlignment="1">
      <alignment horizontal="center" vertical="center"/>
    </xf>
    <xf numFmtId="0" fontId="6" fillId="23" borderId="10" xfId="0" applyFont="1" applyFill="1" applyBorder="1" applyAlignment="1">
      <alignment horizontal="center" vertical="center"/>
    </xf>
    <xf numFmtId="187" fontId="5" fillId="24" borderId="10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center" vertical="center"/>
    </xf>
    <xf numFmtId="0" fontId="30" fillId="24" borderId="10" xfId="0" applyNumberFormat="1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right" vertical="center" indent="2"/>
    </xf>
    <xf numFmtId="0" fontId="8" fillId="24" borderId="12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3" fontId="30" fillId="0" borderId="12" xfId="0" applyNumberFormat="1" applyFont="1" applyFill="1" applyBorder="1" applyAlignment="1">
      <alignment horizontal="right" vertical="center" indent="3"/>
    </xf>
    <xf numFmtId="3" fontId="30" fillId="0" borderId="13" xfId="0" applyNumberFormat="1" applyFont="1" applyFill="1" applyBorder="1" applyAlignment="1">
      <alignment horizontal="right" vertical="center" indent="3"/>
    </xf>
    <xf numFmtId="3" fontId="30" fillId="0" borderId="11" xfId="0" applyNumberFormat="1" applyFont="1" applyFill="1" applyBorder="1" applyAlignment="1">
      <alignment horizontal="right" vertical="center" indent="3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30" fillId="24" borderId="12" xfId="0" applyNumberFormat="1" applyFont="1" applyFill="1" applyBorder="1" applyAlignment="1">
      <alignment horizontal="center" vertical="center"/>
    </xf>
    <xf numFmtId="0" fontId="30" fillId="24" borderId="13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3" fontId="34" fillId="24" borderId="12" xfId="0" applyNumberFormat="1" applyFont="1" applyFill="1" applyBorder="1" applyAlignment="1">
      <alignment vertical="center"/>
    </xf>
    <xf numFmtId="3" fontId="34" fillId="24" borderId="13" xfId="0" applyNumberFormat="1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>
      <alignment horizontal="center" vertical="center"/>
    </xf>
    <xf numFmtId="3" fontId="34" fillId="24" borderId="12" xfId="0" applyNumberFormat="1" applyFont="1" applyFill="1" applyBorder="1" applyAlignment="1">
      <alignment horizontal="right" vertical="center"/>
    </xf>
    <xf numFmtId="3" fontId="34" fillId="24" borderId="13" xfId="0" applyNumberFormat="1" applyFont="1" applyFill="1" applyBorder="1" applyAlignment="1">
      <alignment horizontal="right" vertical="center"/>
    </xf>
    <xf numFmtId="49" fontId="30" fillId="24" borderId="10" xfId="0" applyNumberFormat="1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3 2" xfId="66"/>
    <cellStyle name="標準_rinjitumitate" xfId="67"/>
    <cellStyle name="標準_原本 申告書DATA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3</xdr:row>
      <xdr:rowOff>47625</xdr:rowOff>
    </xdr:from>
    <xdr:to>
      <xdr:col>4</xdr:col>
      <xdr:colOff>1314450</xdr:colOff>
      <xdr:row>4</xdr:row>
      <xdr:rowOff>161925</xdr:rowOff>
    </xdr:to>
    <xdr:sp macro="[0]!変換macro">
      <xdr:nvSpPr>
        <xdr:cNvPr id="1" name="角丸四角形 1"/>
        <xdr:cNvSpPr>
          <a:spLocks/>
        </xdr:cNvSpPr>
      </xdr:nvSpPr>
      <xdr:spPr>
        <a:xfrm>
          <a:off x="3876675" y="1000125"/>
          <a:ext cx="1914525" cy="438150"/>
        </a:xfrm>
        <a:prstGeom prst="roundRect">
          <a:avLst/>
        </a:prstGeom>
        <a:solidFill>
          <a:srgbClr val="F8CBAD"/>
        </a:solidFill>
        <a:ln w="635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33CCCC"/>
              </a:solidFill>
            </a:rPr>
            <a:t>データ作成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30</xdr:row>
      <xdr:rowOff>0</xdr:rowOff>
    </xdr:from>
    <xdr:to>
      <xdr:col>12</xdr:col>
      <xdr:colOff>152400</xdr:colOff>
      <xdr:row>30</xdr:row>
      <xdr:rowOff>0</xdr:rowOff>
    </xdr:to>
    <xdr:sp>
      <xdr:nvSpPr>
        <xdr:cNvPr id="1" name="Line 4" hidden="1"/>
        <xdr:cNvSpPr>
          <a:spLocks/>
        </xdr:cNvSpPr>
      </xdr:nvSpPr>
      <xdr:spPr>
        <a:xfrm flipH="1">
          <a:off x="5295900" y="9010650"/>
          <a:ext cx="0" cy="0"/>
        </a:xfrm>
        <a:prstGeom prst="line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30</xdr:row>
      <xdr:rowOff>0</xdr:rowOff>
    </xdr:from>
    <xdr:to>
      <xdr:col>12</xdr:col>
      <xdr:colOff>152400</xdr:colOff>
      <xdr:row>30</xdr:row>
      <xdr:rowOff>0</xdr:rowOff>
    </xdr:to>
    <xdr:sp>
      <xdr:nvSpPr>
        <xdr:cNvPr id="2" name="Line 15" hidden="1"/>
        <xdr:cNvSpPr>
          <a:spLocks/>
        </xdr:cNvSpPr>
      </xdr:nvSpPr>
      <xdr:spPr>
        <a:xfrm flipH="1">
          <a:off x="5295900" y="9010650"/>
          <a:ext cx="0" cy="0"/>
        </a:xfrm>
        <a:prstGeom prst="line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83</xdr:row>
      <xdr:rowOff>9525</xdr:rowOff>
    </xdr:from>
    <xdr:to>
      <xdr:col>12</xdr:col>
      <xdr:colOff>95250</xdr:colOff>
      <xdr:row>109</xdr:row>
      <xdr:rowOff>0</xdr:rowOff>
    </xdr:to>
    <xdr:sp>
      <xdr:nvSpPr>
        <xdr:cNvPr id="3" name="Line 317" hidden="1"/>
        <xdr:cNvSpPr>
          <a:spLocks/>
        </xdr:cNvSpPr>
      </xdr:nvSpPr>
      <xdr:spPr>
        <a:xfrm>
          <a:off x="5238750" y="234791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83</xdr:row>
      <xdr:rowOff>0</xdr:rowOff>
    </xdr:from>
    <xdr:to>
      <xdr:col>13</xdr:col>
      <xdr:colOff>276225</xdr:colOff>
      <xdr:row>108</xdr:row>
      <xdr:rowOff>314325</xdr:rowOff>
    </xdr:to>
    <xdr:sp>
      <xdr:nvSpPr>
        <xdr:cNvPr id="4" name="Line 318" hidden="1"/>
        <xdr:cNvSpPr>
          <a:spLocks/>
        </xdr:cNvSpPr>
      </xdr:nvSpPr>
      <xdr:spPr>
        <a:xfrm>
          <a:off x="5848350" y="234696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120</xdr:row>
      <xdr:rowOff>9525</xdr:rowOff>
    </xdr:from>
    <xdr:to>
      <xdr:col>12</xdr:col>
      <xdr:colOff>104775</xdr:colOff>
      <xdr:row>146</xdr:row>
      <xdr:rowOff>0</xdr:rowOff>
    </xdr:to>
    <xdr:sp>
      <xdr:nvSpPr>
        <xdr:cNvPr id="5" name="Line 319" hidden="1"/>
        <xdr:cNvSpPr>
          <a:spLocks/>
        </xdr:cNvSpPr>
      </xdr:nvSpPr>
      <xdr:spPr>
        <a:xfrm>
          <a:off x="5248275" y="341090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120</xdr:row>
      <xdr:rowOff>0</xdr:rowOff>
    </xdr:from>
    <xdr:to>
      <xdr:col>13</xdr:col>
      <xdr:colOff>257175</xdr:colOff>
      <xdr:row>145</xdr:row>
      <xdr:rowOff>314325</xdr:rowOff>
    </xdr:to>
    <xdr:sp>
      <xdr:nvSpPr>
        <xdr:cNvPr id="6" name="Line 320" hidden="1"/>
        <xdr:cNvSpPr>
          <a:spLocks/>
        </xdr:cNvSpPr>
      </xdr:nvSpPr>
      <xdr:spPr>
        <a:xfrm>
          <a:off x="5829300" y="340995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157</xdr:row>
      <xdr:rowOff>9525</xdr:rowOff>
    </xdr:from>
    <xdr:to>
      <xdr:col>12</xdr:col>
      <xdr:colOff>104775</xdr:colOff>
      <xdr:row>183</xdr:row>
      <xdr:rowOff>0</xdr:rowOff>
    </xdr:to>
    <xdr:sp>
      <xdr:nvSpPr>
        <xdr:cNvPr id="7" name="Line 323" hidden="1"/>
        <xdr:cNvSpPr>
          <a:spLocks/>
        </xdr:cNvSpPr>
      </xdr:nvSpPr>
      <xdr:spPr>
        <a:xfrm>
          <a:off x="5248275" y="447389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157</xdr:row>
      <xdr:rowOff>0</xdr:rowOff>
    </xdr:from>
    <xdr:to>
      <xdr:col>13</xdr:col>
      <xdr:colOff>276225</xdr:colOff>
      <xdr:row>182</xdr:row>
      <xdr:rowOff>314325</xdr:rowOff>
    </xdr:to>
    <xdr:sp>
      <xdr:nvSpPr>
        <xdr:cNvPr id="8" name="Line 324" hidden="1"/>
        <xdr:cNvSpPr>
          <a:spLocks/>
        </xdr:cNvSpPr>
      </xdr:nvSpPr>
      <xdr:spPr>
        <a:xfrm>
          <a:off x="5848350" y="447294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157</xdr:row>
      <xdr:rowOff>9525</xdr:rowOff>
    </xdr:from>
    <xdr:to>
      <xdr:col>11</xdr:col>
      <xdr:colOff>0</xdr:colOff>
      <xdr:row>183</xdr:row>
      <xdr:rowOff>0</xdr:rowOff>
    </xdr:to>
    <xdr:sp>
      <xdr:nvSpPr>
        <xdr:cNvPr id="9" name="Line 325" hidden="1"/>
        <xdr:cNvSpPr>
          <a:spLocks/>
        </xdr:cNvSpPr>
      </xdr:nvSpPr>
      <xdr:spPr>
        <a:xfrm>
          <a:off x="4714875" y="447389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120</xdr:row>
      <xdr:rowOff>0</xdr:rowOff>
    </xdr:from>
    <xdr:to>
      <xdr:col>10</xdr:col>
      <xdr:colOff>419100</xdr:colOff>
      <xdr:row>146</xdr:row>
      <xdr:rowOff>28575</xdr:rowOff>
    </xdr:to>
    <xdr:sp>
      <xdr:nvSpPr>
        <xdr:cNvPr id="10" name="Line 326" hidden="1"/>
        <xdr:cNvSpPr>
          <a:spLocks/>
        </xdr:cNvSpPr>
      </xdr:nvSpPr>
      <xdr:spPr>
        <a:xfrm>
          <a:off x="4705350" y="34099500"/>
          <a:ext cx="0" cy="78390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83</xdr:row>
      <xdr:rowOff>0</xdr:rowOff>
    </xdr:from>
    <xdr:to>
      <xdr:col>10</xdr:col>
      <xdr:colOff>419100</xdr:colOff>
      <xdr:row>109</xdr:row>
      <xdr:rowOff>28575</xdr:rowOff>
    </xdr:to>
    <xdr:sp>
      <xdr:nvSpPr>
        <xdr:cNvPr id="11" name="Line 327" hidden="1"/>
        <xdr:cNvSpPr>
          <a:spLocks/>
        </xdr:cNvSpPr>
      </xdr:nvSpPr>
      <xdr:spPr>
        <a:xfrm>
          <a:off x="4705350" y="23469600"/>
          <a:ext cx="0" cy="78390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194</xdr:row>
      <xdr:rowOff>9525</xdr:rowOff>
    </xdr:from>
    <xdr:to>
      <xdr:col>12</xdr:col>
      <xdr:colOff>104775</xdr:colOff>
      <xdr:row>220</xdr:row>
      <xdr:rowOff>0</xdr:rowOff>
    </xdr:to>
    <xdr:sp>
      <xdr:nvSpPr>
        <xdr:cNvPr id="12" name="Line 323" hidden="1"/>
        <xdr:cNvSpPr>
          <a:spLocks/>
        </xdr:cNvSpPr>
      </xdr:nvSpPr>
      <xdr:spPr>
        <a:xfrm>
          <a:off x="5248275" y="553688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194</xdr:row>
      <xdr:rowOff>0</xdr:rowOff>
    </xdr:from>
    <xdr:to>
      <xdr:col>13</xdr:col>
      <xdr:colOff>257175</xdr:colOff>
      <xdr:row>219</xdr:row>
      <xdr:rowOff>314325</xdr:rowOff>
    </xdr:to>
    <xdr:sp>
      <xdr:nvSpPr>
        <xdr:cNvPr id="13" name="Line 324" hidden="1"/>
        <xdr:cNvSpPr>
          <a:spLocks/>
        </xdr:cNvSpPr>
      </xdr:nvSpPr>
      <xdr:spPr>
        <a:xfrm>
          <a:off x="5829300" y="553593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231</xdr:row>
      <xdr:rowOff>0</xdr:rowOff>
    </xdr:from>
    <xdr:to>
      <xdr:col>13</xdr:col>
      <xdr:colOff>257175</xdr:colOff>
      <xdr:row>256</xdr:row>
      <xdr:rowOff>314325</xdr:rowOff>
    </xdr:to>
    <xdr:sp>
      <xdr:nvSpPr>
        <xdr:cNvPr id="14" name="Line 324" hidden="1"/>
        <xdr:cNvSpPr>
          <a:spLocks/>
        </xdr:cNvSpPr>
      </xdr:nvSpPr>
      <xdr:spPr>
        <a:xfrm>
          <a:off x="5829300" y="659892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194</xdr:row>
      <xdr:rowOff>9525</xdr:rowOff>
    </xdr:from>
    <xdr:to>
      <xdr:col>10</xdr:col>
      <xdr:colOff>419100</xdr:colOff>
      <xdr:row>220</xdr:row>
      <xdr:rowOff>0</xdr:rowOff>
    </xdr:to>
    <xdr:sp>
      <xdr:nvSpPr>
        <xdr:cNvPr id="15" name="Line 325" hidden="1"/>
        <xdr:cNvSpPr>
          <a:spLocks/>
        </xdr:cNvSpPr>
      </xdr:nvSpPr>
      <xdr:spPr>
        <a:xfrm>
          <a:off x="4705350" y="553688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231</xdr:row>
      <xdr:rowOff>9525</xdr:rowOff>
    </xdr:from>
    <xdr:to>
      <xdr:col>12</xdr:col>
      <xdr:colOff>95250</xdr:colOff>
      <xdr:row>257</xdr:row>
      <xdr:rowOff>0</xdr:rowOff>
    </xdr:to>
    <xdr:sp>
      <xdr:nvSpPr>
        <xdr:cNvPr id="16" name="Line 323" hidden="1"/>
        <xdr:cNvSpPr>
          <a:spLocks/>
        </xdr:cNvSpPr>
      </xdr:nvSpPr>
      <xdr:spPr>
        <a:xfrm>
          <a:off x="5238750" y="659987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231</xdr:row>
      <xdr:rowOff>9525</xdr:rowOff>
    </xdr:from>
    <xdr:to>
      <xdr:col>10</xdr:col>
      <xdr:colOff>419100</xdr:colOff>
      <xdr:row>257</xdr:row>
      <xdr:rowOff>0</xdr:rowOff>
    </xdr:to>
    <xdr:sp>
      <xdr:nvSpPr>
        <xdr:cNvPr id="17" name="Line 325" hidden="1"/>
        <xdr:cNvSpPr>
          <a:spLocks/>
        </xdr:cNvSpPr>
      </xdr:nvSpPr>
      <xdr:spPr>
        <a:xfrm>
          <a:off x="4705350" y="659987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268</xdr:row>
      <xdr:rowOff>9525</xdr:rowOff>
    </xdr:from>
    <xdr:to>
      <xdr:col>12</xdr:col>
      <xdr:colOff>114300</xdr:colOff>
      <xdr:row>294</xdr:row>
      <xdr:rowOff>0</xdr:rowOff>
    </xdr:to>
    <xdr:sp>
      <xdr:nvSpPr>
        <xdr:cNvPr id="18" name="Line 323" hidden="1"/>
        <xdr:cNvSpPr>
          <a:spLocks/>
        </xdr:cNvSpPr>
      </xdr:nvSpPr>
      <xdr:spPr>
        <a:xfrm>
          <a:off x="5257800" y="766286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268</xdr:row>
      <xdr:rowOff>0</xdr:rowOff>
    </xdr:from>
    <xdr:to>
      <xdr:col>13</xdr:col>
      <xdr:colOff>276225</xdr:colOff>
      <xdr:row>293</xdr:row>
      <xdr:rowOff>314325</xdr:rowOff>
    </xdr:to>
    <xdr:sp>
      <xdr:nvSpPr>
        <xdr:cNvPr id="19" name="Line 324" hidden="1"/>
        <xdr:cNvSpPr>
          <a:spLocks/>
        </xdr:cNvSpPr>
      </xdr:nvSpPr>
      <xdr:spPr>
        <a:xfrm>
          <a:off x="5848350" y="766191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268</xdr:row>
      <xdr:rowOff>9525</xdr:rowOff>
    </xdr:from>
    <xdr:to>
      <xdr:col>10</xdr:col>
      <xdr:colOff>419100</xdr:colOff>
      <xdr:row>294</xdr:row>
      <xdr:rowOff>0</xdr:rowOff>
    </xdr:to>
    <xdr:sp>
      <xdr:nvSpPr>
        <xdr:cNvPr id="20" name="Line 325" hidden="1"/>
        <xdr:cNvSpPr>
          <a:spLocks/>
        </xdr:cNvSpPr>
      </xdr:nvSpPr>
      <xdr:spPr>
        <a:xfrm>
          <a:off x="4705350" y="766286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305</xdr:row>
      <xdr:rowOff>9525</xdr:rowOff>
    </xdr:from>
    <xdr:to>
      <xdr:col>12</xdr:col>
      <xdr:colOff>104775</xdr:colOff>
      <xdr:row>331</xdr:row>
      <xdr:rowOff>0</xdr:rowOff>
    </xdr:to>
    <xdr:sp>
      <xdr:nvSpPr>
        <xdr:cNvPr id="21" name="Line 323" hidden="1"/>
        <xdr:cNvSpPr>
          <a:spLocks/>
        </xdr:cNvSpPr>
      </xdr:nvSpPr>
      <xdr:spPr>
        <a:xfrm>
          <a:off x="5248275" y="872585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305</xdr:row>
      <xdr:rowOff>0</xdr:rowOff>
    </xdr:from>
    <xdr:to>
      <xdr:col>13</xdr:col>
      <xdr:colOff>276225</xdr:colOff>
      <xdr:row>330</xdr:row>
      <xdr:rowOff>314325</xdr:rowOff>
    </xdr:to>
    <xdr:sp>
      <xdr:nvSpPr>
        <xdr:cNvPr id="22" name="Line 324" hidden="1"/>
        <xdr:cNvSpPr>
          <a:spLocks/>
        </xdr:cNvSpPr>
      </xdr:nvSpPr>
      <xdr:spPr>
        <a:xfrm>
          <a:off x="5848350" y="872490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305</xdr:row>
      <xdr:rowOff>9525</xdr:rowOff>
    </xdr:from>
    <xdr:to>
      <xdr:col>11</xdr:col>
      <xdr:colOff>0</xdr:colOff>
      <xdr:row>331</xdr:row>
      <xdr:rowOff>0</xdr:rowOff>
    </xdr:to>
    <xdr:sp>
      <xdr:nvSpPr>
        <xdr:cNvPr id="23" name="Line 325" hidden="1"/>
        <xdr:cNvSpPr>
          <a:spLocks/>
        </xdr:cNvSpPr>
      </xdr:nvSpPr>
      <xdr:spPr>
        <a:xfrm>
          <a:off x="4714875" y="872585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342</xdr:row>
      <xdr:rowOff>9525</xdr:rowOff>
    </xdr:from>
    <xdr:to>
      <xdr:col>12</xdr:col>
      <xdr:colOff>104775</xdr:colOff>
      <xdr:row>368</xdr:row>
      <xdr:rowOff>0</xdr:rowOff>
    </xdr:to>
    <xdr:sp>
      <xdr:nvSpPr>
        <xdr:cNvPr id="24" name="Line 323" hidden="1"/>
        <xdr:cNvSpPr>
          <a:spLocks/>
        </xdr:cNvSpPr>
      </xdr:nvSpPr>
      <xdr:spPr>
        <a:xfrm>
          <a:off x="5248275" y="978884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342</xdr:row>
      <xdr:rowOff>0</xdr:rowOff>
    </xdr:from>
    <xdr:to>
      <xdr:col>13</xdr:col>
      <xdr:colOff>276225</xdr:colOff>
      <xdr:row>367</xdr:row>
      <xdr:rowOff>314325</xdr:rowOff>
    </xdr:to>
    <xdr:sp>
      <xdr:nvSpPr>
        <xdr:cNvPr id="25" name="Line 324" hidden="1"/>
        <xdr:cNvSpPr>
          <a:spLocks/>
        </xdr:cNvSpPr>
      </xdr:nvSpPr>
      <xdr:spPr>
        <a:xfrm>
          <a:off x="5848350" y="978789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342</xdr:row>
      <xdr:rowOff>9525</xdr:rowOff>
    </xdr:from>
    <xdr:to>
      <xdr:col>10</xdr:col>
      <xdr:colOff>419100</xdr:colOff>
      <xdr:row>368</xdr:row>
      <xdr:rowOff>0</xdr:rowOff>
    </xdr:to>
    <xdr:sp>
      <xdr:nvSpPr>
        <xdr:cNvPr id="26" name="Line 325" hidden="1"/>
        <xdr:cNvSpPr>
          <a:spLocks/>
        </xdr:cNvSpPr>
      </xdr:nvSpPr>
      <xdr:spPr>
        <a:xfrm>
          <a:off x="4705350" y="978884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379</xdr:row>
      <xdr:rowOff>9525</xdr:rowOff>
    </xdr:from>
    <xdr:to>
      <xdr:col>12</xdr:col>
      <xdr:colOff>104775</xdr:colOff>
      <xdr:row>405</xdr:row>
      <xdr:rowOff>0</xdr:rowOff>
    </xdr:to>
    <xdr:sp>
      <xdr:nvSpPr>
        <xdr:cNvPr id="27" name="Line 323" hidden="1"/>
        <xdr:cNvSpPr>
          <a:spLocks/>
        </xdr:cNvSpPr>
      </xdr:nvSpPr>
      <xdr:spPr>
        <a:xfrm>
          <a:off x="5248275" y="1085183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379</xdr:row>
      <xdr:rowOff>0</xdr:rowOff>
    </xdr:from>
    <xdr:to>
      <xdr:col>13</xdr:col>
      <xdr:colOff>276225</xdr:colOff>
      <xdr:row>404</xdr:row>
      <xdr:rowOff>314325</xdr:rowOff>
    </xdr:to>
    <xdr:sp>
      <xdr:nvSpPr>
        <xdr:cNvPr id="28" name="Line 324" hidden="1"/>
        <xdr:cNvSpPr>
          <a:spLocks/>
        </xdr:cNvSpPr>
      </xdr:nvSpPr>
      <xdr:spPr>
        <a:xfrm>
          <a:off x="5848350" y="1085088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379</xdr:row>
      <xdr:rowOff>9525</xdr:rowOff>
    </xdr:from>
    <xdr:to>
      <xdr:col>10</xdr:col>
      <xdr:colOff>419100</xdr:colOff>
      <xdr:row>405</xdr:row>
      <xdr:rowOff>0</xdr:rowOff>
    </xdr:to>
    <xdr:sp>
      <xdr:nvSpPr>
        <xdr:cNvPr id="29" name="Line 325" hidden="1"/>
        <xdr:cNvSpPr>
          <a:spLocks/>
        </xdr:cNvSpPr>
      </xdr:nvSpPr>
      <xdr:spPr>
        <a:xfrm>
          <a:off x="4705350" y="1085183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416</xdr:row>
      <xdr:rowOff>9525</xdr:rowOff>
    </xdr:from>
    <xdr:to>
      <xdr:col>12</xdr:col>
      <xdr:colOff>95250</xdr:colOff>
      <xdr:row>442</xdr:row>
      <xdr:rowOff>0</xdr:rowOff>
    </xdr:to>
    <xdr:sp>
      <xdr:nvSpPr>
        <xdr:cNvPr id="30" name="Line 323" hidden="1"/>
        <xdr:cNvSpPr>
          <a:spLocks/>
        </xdr:cNvSpPr>
      </xdr:nvSpPr>
      <xdr:spPr>
        <a:xfrm>
          <a:off x="5238750" y="1191482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416</xdr:row>
      <xdr:rowOff>0</xdr:rowOff>
    </xdr:from>
    <xdr:to>
      <xdr:col>13</xdr:col>
      <xdr:colOff>257175</xdr:colOff>
      <xdr:row>441</xdr:row>
      <xdr:rowOff>314325</xdr:rowOff>
    </xdr:to>
    <xdr:sp>
      <xdr:nvSpPr>
        <xdr:cNvPr id="31" name="Line 324" hidden="1"/>
        <xdr:cNvSpPr>
          <a:spLocks/>
        </xdr:cNvSpPr>
      </xdr:nvSpPr>
      <xdr:spPr>
        <a:xfrm>
          <a:off x="5829300" y="1191387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416</xdr:row>
      <xdr:rowOff>9525</xdr:rowOff>
    </xdr:from>
    <xdr:to>
      <xdr:col>10</xdr:col>
      <xdr:colOff>419100</xdr:colOff>
      <xdr:row>442</xdr:row>
      <xdr:rowOff>0</xdr:rowOff>
    </xdr:to>
    <xdr:sp>
      <xdr:nvSpPr>
        <xdr:cNvPr id="32" name="Line 325" hidden="1"/>
        <xdr:cNvSpPr>
          <a:spLocks/>
        </xdr:cNvSpPr>
      </xdr:nvSpPr>
      <xdr:spPr>
        <a:xfrm>
          <a:off x="4705350" y="1191482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453</xdr:row>
      <xdr:rowOff>9525</xdr:rowOff>
    </xdr:from>
    <xdr:to>
      <xdr:col>12</xdr:col>
      <xdr:colOff>95250</xdr:colOff>
      <xdr:row>479</xdr:row>
      <xdr:rowOff>0</xdr:rowOff>
    </xdr:to>
    <xdr:sp>
      <xdr:nvSpPr>
        <xdr:cNvPr id="33" name="Line 323" hidden="1"/>
        <xdr:cNvSpPr>
          <a:spLocks/>
        </xdr:cNvSpPr>
      </xdr:nvSpPr>
      <xdr:spPr>
        <a:xfrm>
          <a:off x="5238750" y="1297781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453</xdr:row>
      <xdr:rowOff>0</xdr:rowOff>
    </xdr:from>
    <xdr:to>
      <xdr:col>13</xdr:col>
      <xdr:colOff>257175</xdr:colOff>
      <xdr:row>478</xdr:row>
      <xdr:rowOff>314325</xdr:rowOff>
    </xdr:to>
    <xdr:sp>
      <xdr:nvSpPr>
        <xdr:cNvPr id="34" name="Line 324" hidden="1"/>
        <xdr:cNvSpPr>
          <a:spLocks/>
        </xdr:cNvSpPr>
      </xdr:nvSpPr>
      <xdr:spPr>
        <a:xfrm>
          <a:off x="5829300" y="1297686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453</xdr:row>
      <xdr:rowOff>9525</xdr:rowOff>
    </xdr:from>
    <xdr:to>
      <xdr:col>11</xdr:col>
      <xdr:colOff>0</xdr:colOff>
      <xdr:row>479</xdr:row>
      <xdr:rowOff>0</xdr:rowOff>
    </xdr:to>
    <xdr:sp>
      <xdr:nvSpPr>
        <xdr:cNvPr id="35" name="Line 325" hidden="1"/>
        <xdr:cNvSpPr>
          <a:spLocks/>
        </xdr:cNvSpPr>
      </xdr:nvSpPr>
      <xdr:spPr>
        <a:xfrm>
          <a:off x="4714875" y="1297781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490</xdr:row>
      <xdr:rowOff>9525</xdr:rowOff>
    </xdr:from>
    <xdr:to>
      <xdr:col>12</xdr:col>
      <xdr:colOff>95250</xdr:colOff>
      <xdr:row>516</xdr:row>
      <xdr:rowOff>0</xdr:rowOff>
    </xdr:to>
    <xdr:sp>
      <xdr:nvSpPr>
        <xdr:cNvPr id="36" name="Line 323" hidden="1"/>
        <xdr:cNvSpPr>
          <a:spLocks/>
        </xdr:cNvSpPr>
      </xdr:nvSpPr>
      <xdr:spPr>
        <a:xfrm>
          <a:off x="5238750" y="1404080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490</xdr:row>
      <xdr:rowOff>0</xdr:rowOff>
    </xdr:from>
    <xdr:to>
      <xdr:col>13</xdr:col>
      <xdr:colOff>276225</xdr:colOff>
      <xdr:row>515</xdr:row>
      <xdr:rowOff>314325</xdr:rowOff>
    </xdr:to>
    <xdr:sp>
      <xdr:nvSpPr>
        <xdr:cNvPr id="37" name="Line 324" hidden="1"/>
        <xdr:cNvSpPr>
          <a:spLocks/>
        </xdr:cNvSpPr>
      </xdr:nvSpPr>
      <xdr:spPr>
        <a:xfrm>
          <a:off x="5848350" y="1403985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490</xdr:row>
      <xdr:rowOff>9525</xdr:rowOff>
    </xdr:from>
    <xdr:to>
      <xdr:col>10</xdr:col>
      <xdr:colOff>419100</xdr:colOff>
      <xdr:row>516</xdr:row>
      <xdr:rowOff>0</xdr:rowOff>
    </xdr:to>
    <xdr:sp>
      <xdr:nvSpPr>
        <xdr:cNvPr id="38" name="Line 325" hidden="1"/>
        <xdr:cNvSpPr>
          <a:spLocks/>
        </xdr:cNvSpPr>
      </xdr:nvSpPr>
      <xdr:spPr>
        <a:xfrm>
          <a:off x="4705350" y="1404080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527</xdr:row>
      <xdr:rowOff>9525</xdr:rowOff>
    </xdr:from>
    <xdr:to>
      <xdr:col>12</xdr:col>
      <xdr:colOff>104775</xdr:colOff>
      <xdr:row>553</xdr:row>
      <xdr:rowOff>0</xdr:rowOff>
    </xdr:to>
    <xdr:sp>
      <xdr:nvSpPr>
        <xdr:cNvPr id="39" name="Line 323" hidden="1"/>
        <xdr:cNvSpPr>
          <a:spLocks/>
        </xdr:cNvSpPr>
      </xdr:nvSpPr>
      <xdr:spPr>
        <a:xfrm>
          <a:off x="5248275" y="1510379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527</xdr:row>
      <xdr:rowOff>0</xdr:rowOff>
    </xdr:from>
    <xdr:to>
      <xdr:col>13</xdr:col>
      <xdr:colOff>257175</xdr:colOff>
      <xdr:row>552</xdr:row>
      <xdr:rowOff>314325</xdr:rowOff>
    </xdr:to>
    <xdr:sp>
      <xdr:nvSpPr>
        <xdr:cNvPr id="40" name="Line 324" hidden="1"/>
        <xdr:cNvSpPr>
          <a:spLocks/>
        </xdr:cNvSpPr>
      </xdr:nvSpPr>
      <xdr:spPr>
        <a:xfrm>
          <a:off x="5829300" y="1510284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527</xdr:row>
      <xdr:rowOff>9525</xdr:rowOff>
    </xdr:from>
    <xdr:to>
      <xdr:col>10</xdr:col>
      <xdr:colOff>419100</xdr:colOff>
      <xdr:row>553</xdr:row>
      <xdr:rowOff>0</xdr:rowOff>
    </xdr:to>
    <xdr:sp>
      <xdr:nvSpPr>
        <xdr:cNvPr id="41" name="Line 325" hidden="1"/>
        <xdr:cNvSpPr>
          <a:spLocks/>
        </xdr:cNvSpPr>
      </xdr:nvSpPr>
      <xdr:spPr>
        <a:xfrm>
          <a:off x="4705350" y="1510379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564</xdr:row>
      <xdr:rowOff>9525</xdr:rowOff>
    </xdr:from>
    <xdr:to>
      <xdr:col>12</xdr:col>
      <xdr:colOff>104775</xdr:colOff>
      <xdr:row>590</xdr:row>
      <xdr:rowOff>0</xdr:rowOff>
    </xdr:to>
    <xdr:sp>
      <xdr:nvSpPr>
        <xdr:cNvPr id="42" name="Line 323" hidden="1"/>
        <xdr:cNvSpPr>
          <a:spLocks/>
        </xdr:cNvSpPr>
      </xdr:nvSpPr>
      <xdr:spPr>
        <a:xfrm>
          <a:off x="5248275" y="1616678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564</xdr:row>
      <xdr:rowOff>0</xdr:rowOff>
    </xdr:from>
    <xdr:to>
      <xdr:col>13</xdr:col>
      <xdr:colOff>257175</xdr:colOff>
      <xdr:row>589</xdr:row>
      <xdr:rowOff>314325</xdr:rowOff>
    </xdr:to>
    <xdr:sp>
      <xdr:nvSpPr>
        <xdr:cNvPr id="43" name="Line 324" hidden="1"/>
        <xdr:cNvSpPr>
          <a:spLocks/>
        </xdr:cNvSpPr>
      </xdr:nvSpPr>
      <xdr:spPr>
        <a:xfrm>
          <a:off x="5829300" y="1616583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564</xdr:row>
      <xdr:rowOff>9525</xdr:rowOff>
    </xdr:from>
    <xdr:to>
      <xdr:col>10</xdr:col>
      <xdr:colOff>419100</xdr:colOff>
      <xdr:row>590</xdr:row>
      <xdr:rowOff>0</xdr:rowOff>
    </xdr:to>
    <xdr:sp>
      <xdr:nvSpPr>
        <xdr:cNvPr id="44" name="Line 325" hidden="1"/>
        <xdr:cNvSpPr>
          <a:spLocks/>
        </xdr:cNvSpPr>
      </xdr:nvSpPr>
      <xdr:spPr>
        <a:xfrm>
          <a:off x="4705350" y="1616678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601</xdr:row>
      <xdr:rowOff>9525</xdr:rowOff>
    </xdr:from>
    <xdr:to>
      <xdr:col>12</xdr:col>
      <xdr:colOff>95250</xdr:colOff>
      <xdr:row>627</xdr:row>
      <xdr:rowOff>0</xdr:rowOff>
    </xdr:to>
    <xdr:sp>
      <xdr:nvSpPr>
        <xdr:cNvPr id="45" name="Line 323" hidden="1"/>
        <xdr:cNvSpPr>
          <a:spLocks/>
        </xdr:cNvSpPr>
      </xdr:nvSpPr>
      <xdr:spPr>
        <a:xfrm>
          <a:off x="5238750" y="1722977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601</xdr:row>
      <xdr:rowOff>0</xdr:rowOff>
    </xdr:from>
    <xdr:to>
      <xdr:col>13</xdr:col>
      <xdr:colOff>257175</xdr:colOff>
      <xdr:row>626</xdr:row>
      <xdr:rowOff>314325</xdr:rowOff>
    </xdr:to>
    <xdr:sp>
      <xdr:nvSpPr>
        <xdr:cNvPr id="46" name="Line 324" hidden="1"/>
        <xdr:cNvSpPr>
          <a:spLocks/>
        </xdr:cNvSpPr>
      </xdr:nvSpPr>
      <xdr:spPr>
        <a:xfrm>
          <a:off x="5829300" y="1722882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601</xdr:row>
      <xdr:rowOff>9525</xdr:rowOff>
    </xdr:from>
    <xdr:to>
      <xdr:col>10</xdr:col>
      <xdr:colOff>419100</xdr:colOff>
      <xdr:row>627</xdr:row>
      <xdr:rowOff>0</xdr:rowOff>
    </xdr:to>
    <xdr:sp>
      <xdr:nvSpPr>
        <xdr:cNvPr id="47" name="Line 325" hidden="1"/>
        <xdr:cNvSpPr>
          <a:spLocks/>
        </xdr:cNvSpPr>
      </xdr:nvSpPr>
      <xdr:spPr>
        <a:xfrm>
          <a:off x="4705350" y="1722977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638</xdr:row>
      <xdr:rowOff>9525</xdr:rowOff>
    </xdr:from>
    <xdr:to>
      <xdr:col>12</xdr:col>
      <xdr:colOff>95250</xdr:colOff>
      <xdr:row>664</xdr:row>
      <xdr:rowOff>0</xdr:rowOff>
    </xdr:to>
    <xdr:sp>
      <xdr:nvSpPr>
        <xdr:cNvPr id="48" name="Line 323" hidden="1"/>
        <xdr:cNvSpPr>
          <a:spLocks/>
        </xdr:cNvSpPr>
      </xdr:nvSpPr>
      <xdr:spPr>
        <a:xfrm>
          <a:off x="5238750" y="1829276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638</xdr:row>
      <xdr:rowOff>0</xdr:rowOff>
    </xdr:from>
    <xdr:to>
      <xdr:col>13</xdr:col>
      <xdr:colOff>276225</xdr:colOff>
      <xdr:row>663</xdr:row>
      <xdr:rowOff>314325</xdr:rowOff>
    </xdr:to>
    <xdr:sp>
      <xdr:nvSpPr>
        <xdr:cNvPr id="49" name="Line 324" hidden="1"/>
        <xdr:cNvSpPr>
          <a:spLocks/>
        </xdr:cNvSpPr>
      </xdr:nvSpPr>
      <xdr:spPr>
        <a:xfrm>
          <a:off x="5848350" y="1829181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638</xdr:row>
      <xdr:rowOff>9525</xdr:rowOff>
    </xdr:from>
    <xdr:to>
      <xdr:col>10</xdr:col>
      <xdr:colOff>419100</xdr:colOff>
      <xdr:row>664</xdr:row>
      <xdr:rowOff>0</xdr:rowOff>
    </xdr:to>
    <xdr:sp>
      <xdr:nvSpPr>
        <xdr:cNvPr id="50" name="Line 325" hidden="1"/>
        <xdr:cNvSpPr>
          <a:spLocks/>
        </xdr:cNvSpPr>
      </xdr:nvSpPr>
      <xdr:spPr>
        <a:xfrm>
          <a:off x="4705350" y="1829276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675</xdr:row>
      <xdr:rowOff>9525</xdr:rowOff>
    </xdr:from>
    <xdr:to>
      <xdr:col>12</xdr:col>
      <xdr:colOff>95250</xdr:colOff>
      <xdr:row>701</xdr:row>
      <xdr:rowOff>0</xdr:rowOff>
    </xdr:to>
    <xdr:sp>
      <xdr:nvSpPr>
        <xdr:cNvPr id="51" name="Line 323" hidden="1"/>
        <xdr:cNvSpPr>
          <a:spLocks/>
        </xdr:cNvSpPr>
      </xdr:nvSpPr>
      <xdr:spPr>
        <a:xfrm>
          <a:off x="5238750" y="1935575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675</xdr:row>
      <xdr:rowOff>0</xdr:rowOff>
    </xdr:from>
    <xdr:to>
      <xdr:col>13</xdr:col>
      <xdr:colOff>276225</xdr:colOff>
      <xdr:row>700</xdr:row>
      <xdr:rowOff>314325</xdr:rowOff>
    </xdr:to>
    <xdr:sp>
      <xdr:nvSpPr>
        <xdr:cNvPr id="52" name="Line 324" hidden="1"/>
        <xdr:cNvSpPr>
          <a:spLocks/>
        </xdr:cNvSpPr>
      </xdr:nvSpPr>
      <xdr:spPr>
        <a:xfrm>
          <a:off x="5848350" y="1935480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675</xdr:row>
      <xdr:rowOff>9525</xdr:rowOff>
    </xdr:from>
    <xdr:to>
      <xdr:col>10</xdr:col>
      <xdr:colOff>419100</xdr:colOff>
      <xdr:row>701</xdr:row>
      <xdr:rowOff>0</xdr:rowOff>
    </xdr:to>
    <xdr:sp>
      <xdr:nvSpPr>
        <xdr:cNvPr id="53" name="Line 325" hidden="1"/>
        <xdr:cNvSpPr>
          <a:spLocks/>
        </xdr:cNvSpPr>
      </xdr:nvSpPr>
      <xdr:spPr>
        <a:xfrm>
          <a:off x="4705350" y="1935575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712</xdr:row>
      <xdr:rowOff>9525</xdr:rowOff>
    </xdr:from>
    <xdr:to>
      <xdr:col>12</xdr:col>
      <xdr:colOff>95250</xdr:colOff>
      <xdr:row>738</xdr:row>
      <xdr:rowOff>0</xdr:rowOff>
    </xdr:to>
    <xdr:sp>
      <xdr:nvSpPr>
        <xdr:cNvPr id="54" name="Line 323" hidden="1"/>
        <xdr:cNvSpPr>
          <a:spLocks/>
        </xdr:cNvSpPr>
      </xdr:nvSpPr>
      <xdr:spPr>
        <a:xfrm>
          <a:off x="5238750" y="2041874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712</xdr:row>
      <xdr:rowOff>0</xdr:rowOff>
    </xdr:from>
    <xdr:to>
      <xdr:col>13</xdr:col>
      <xdr:colOff>257175</xdr:colOff>
      <xdr:row>737</xdr:row>
      <xdr:rowOff>314325</xdr:rowOff>
    </xdr:to>
    <xdr:sp>
      <xdr:nvSpPr>
        <xdr:cNvPr id="55" name="Line 324" hidden="1"/>
        <xdr:cNvSpPr>
          <a:spLocks/>
        </xdr:cNvSpPr>
      </xdr:nvSpPr>
      <xdr:spPr>
        <a:xfrm>
          <a:off x="5829300" y="2041779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712</xdr:row>
      <xdr:rowOff>9525</xdr:rowOff>
    </xdr:from>
    <xdr:to>
      <xdr:col>10</xdr:col>
      <xdr:colOff>419100</xdr:colOff>
      <xdr:row>738</xdr:row>
      <xdr:rowOff>0</xdr:rowOff>
    </xdr:to>
    <xdr:sp>
      <xdr:nvSpPr>
        <xdr:cNvPr id="56" name="Line 325" hidden="1"/>
        <xdr:cNvSpPr>
          <a:spLocks/>
        </xdr:cNvSpPr>
      </xdr:nvSpPr>
      <xdr:spPr>
        <a:xfrm>
          <a:off x="4705350" y="2041874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749</xdr:row>
      <xdr:rowOff>9525</xdr:rowOff>
    </xdr:from>
    <xdr:to>
      <xdr:col>12</xdr:col>
      <xdr:colOff>95250</xdr:colOff>
      <xdr:row>775</xdr:row>
      <xdr:rowOff>0</xdr:rowOff>
    </xdr:to>
    <xdr:sp>
      <xdr:nvSpPr>
        <xdr:cNvPr id="57" name="Line 323" hidden="1"/>
        <xdr:cNvSpPr>
          <a:spLocks/>
        </xdr:cNvSpPr>
      </xdr:nvSpPr>
      <xdr:spPr>
        <a:xfrm>
          <a:off x="5238750" y="2148173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749</xdr:row>
      <xdr:rowOff>0</xdr:rowOff>
    </xdr:from>
    <xdr:to>
      <xdr:col>13</xdr:col>
      <xdr:colOff>257175</xdr:colOff>
      <xdr:row>774</xdr:row>
      <xdr:rowOff>314325</xdr:rowOff>
    </xdr:to>
    <xdr:sp>
      <xdr:nvSpPr>
        <xdr:cNvPr id="58" name="Line 324" hidden="1"/>
        <xdr:cNvSpPr>
          <a:spLocks/>
        </xdr:cNvSpPr>
      </xdr:nvSpPr>
      <xdr:spPr>
        <a:xfrm>
          <a:off x="5829300" y="2148078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749</xdr:row>
      <xdr:rowOff>9525</xdr:rowOff>
    </xdr:from>
    <xdr:to>
      <xdr:col>11</xdr:col>
      <xdr:colOff>0</xdr:colOff>
      <xdr:row>775</xdr:row>
      <xdr:rowOff>0</xdr:rowOff>
    </xdr:to>
    <xdr:sp>
      <xdr:nvSpPr>
        <xdr:cNvPr id="59" name="Line 325" hidden="1"/>
        <xdr:cNvSpPr>
          <a:spLocks/>
        </xdr:cNvSpPr>
      </xdr:nvSpPr>
      <xdr:spPr>
        <a:xfrm>
          <a:off x="4714875" y="2148173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786</xdr:row>
      <xdr:rowOff>9525</xdr:rowOff>
    </xdr:from>
    <xdr:to>
      <xdr:col>12</xdr:col>
      <xdr:colOff>95250</xdr:colOff>
      <xdr:row>812</xdr:row>
      <xdr:rowOff>0</xdr:rowOff>
    </xdr:to>
    <xdr:sp>
      <xdr:nvSpPr>
        <xdr:cNvPr id="60" name="Line 323" hidden="1"/>
        <xdr:cNvSpPr>
          <a:spLocks/>
        </xdr:cNvSpPr>
      </xdr:nvSpPr>
      <xdr:spPr>
        <a:xfrm>
          <a:off x="5238750" y="2254472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786</xdr:row>
      <xdr:rowOff>0</xdr:rowOff>
    </xdr:from>
    <xdr:to>
      <xdr:col>13</xdr:col>
      <xdr:colOff>276225</xdr:colOff>
      <xdr:row>811</xdr:row>
      <xdr:rowOff>314325</xdr:rowOff>
    </xdr:to>
    <xdr:sp>
      <xdr:nvSpPr>
        <xdr:cNvPr id="61" name="Line 324" hidden="1"/>
        <xdr:cNvSpPr>
          <a:spLocks/>
        </xdr:cNvSpPr>
      </xdr:nvSpPr>
      <xdr:spPr>
        <a:xfrm>
          <a:off x="5848350" y="2254377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786</xdr:row>
      <xdr:rowOff>9525</xdr:rowOff>
    </xdr:from>
    <xdr:to>
      <xdr:col>10</xdr:col>
      <xdr:colOff>419100</xdr:colOff>
      <xdr:row>812</xdr:row>
      <xdr:rowOff>0</xdr:rowOff>
    </xdr:to>
    <xdr:sp>
      <xdr:nvSpPr>
        <xdr:cNvPr id="62" name="Line 325" hidden="1"/>
        <xdr:cNvSpPr>
          <a:spLocks/>
        </xdr:cNvSpPr>
      </xdr:nvSpPr>
      <xdr:spPr>
        <a:xfrm>
          <a:off x="4705350" y="2254472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823</xdr:row>
      <xdr:rowOff>9525</xdr:rowOff>
    </xdr:from>
    <xdr:to>
      <xdr:col>12</xdr:col>
      <xdr:colOff>104775</xdr:colOff>
      <xdr:row>849</xdr:row>
      <xdr:rowOff>0</xdr:rowOff>
    </xdr:to>
    <xdr:sp>
      <xdr:nvSpPr>
        <xdr:cNvPr id="63" name="Line 323" hidden="1"/>
        <xdr:cNvSpPr>
          <a:spLocks/>
        </xdr:cNvSpPr>
      </xdr:nvSpPr>
      <xdr:spPr>
        <a:xfrm>
          <a:off x="5248275" y="2360771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823</xdr:row>
      <xdr:rowOff>0</xdr:rowOff>
    </xdr:from>
    <xdr:to>
      <xdr:col>13</xdr:col>
      <xdr:colOff>257175</xdr:colOff>
      <xdr:row>848</xdr:row>
      <xdr:rowOff>314325</xdr:rowOff>
    </xdr:to>
    <xdr:sp>
      <xdr:nvSpPr>
        <xdr:cNvPr id="64" name="Line 324" hidden="1"/>
        <xdr:cNvSpPr>
          <a:spLocks/>
        </xdr:cNvSpPr>
      </xdr:nvSpPr>
      <xdr:spPr>
        <a:xfrm>
          <a:off x="5829300" y="2360676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823</xdr:row>
      <xdr:rowOff>9525</xdr:rowOff>
    </xdr:from>
    <xdr:to>
      <xdr:col>10</xdr:col>
      <xdr:colOff>419100</xdr:colOff>
      <xdr:row>849</xdr:row>
      <xdr:rowOff>0</xdr:rowOff>
    </xdr:to>
    <xdr:sp>
      <xdr:nvSpPr>
        <xdr:cNvPr id="65" name="Line 325" hidden="1"/>
        <xdr:cNvSpPr>
          <a:spLocks/>
        </xdr:cNvSpPr>
      </xdr:nvSpPr>
      <xdr:spPr>
        <a:xfrm>
          <a:off x="4705350" y="2360771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860</xdr:row>
      <xdr:rowOff>9525</xdr:rowOff>
    </xdr:from>
    <xdr:to>
      <xdr:col>12</xdr:col>
      <xdr:colOff>95250</xdr:colOff>
      <xdr:row>886</xdr:row>
      <xdr:rowOff>0</xdr:rowOff>
    </xdr:to>
    <xdr:sp>
      <xdr:nvSpPr>
        <xdr:cNvPr id="66" name="Line 323" hidden="1"/>
        <xdr:cNvSpPr>
          <a:spLocks/>
        </xdr:cNvSpPr>
      </xdr:nvSpPr>
      <xdr:spPr>
        <a:xfrm>
          <a:off x="5238750" y="2467070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860</xdr:row>
      <xdr:rowOff>0</xdr:rowOff>
    </xdr:from>
    <xdr:to>
      <xdr:col>13</xdr:col>
      <xdr:colOff>276225</xdr:colOff>
      <xdr:row>885</xdr:row>
      <xdr:rowOff>314325</xdr:rowOff>
    </xdr:to>
    <xdr:sp>
      <xdr:nvSpPr>
        <xdr:cNvPr id="67" name="Line 324" hidden="1"/>
        <xdr:cNvSpPr>
          <a:spLocks/>
        </xdr:cNvSpPr>
      </xdr:nvSpPr>
      <xdr:spPr>
        <a:xfrm>
          <a:off x="5848350" y="2466975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860</xdr:row>
      <xdr:rowOff>9525</xdr:rowOff>
    </xdr:from>
    <xdr:to>
      <xdr:col>10</xdr:col>
      <xdr:colOff>419100</xdr:colOff>
      <xdr:row>886</xdr:row>
      <xdr:rowOff>0</xdr:rowOff>
    </xdr:to>
    <xdr:sp>
      <xdr:nvSpPr>
        <xdr:cNvPr id="68" name="Line 325" hidden="1"/>
        <xdr:cNvSpPr>
          <a:spLocks/>
        </xdr:cNvSpPr>
      </xdr:nvSpPr>
      <xdr:spPr>
        <a:xfrm>
          <a:off x="4705350" y="2467070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897</xdr:row>
      <xdr:rowOff>9525</xdr:rowOff>
    </xdr:from>
    <xdr:to>
      <xdr:col>12</xdr:col>
      <xdr:colOff>95250</xdr:colOff>
      <xdr:row>923</xdr:row>
      <xdr:rowOff>0</xdr:rowOff>
    </xdr:to>
    <xdr:sp>
      <xdr:nvSpPr>
        <xdr:cNvPr id="69" name="Line 323" hidden="1"/>
        <xdr:cNvSpPr>
          <a:spLocks/>
        </xdr:cNvSpPr>
      </xdr:nvSpPr>
      <xdr:spPr>
        <a:xfrm>
          <a:off x="5238750" y="2573369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897</xdr:row>
      <xdr:rowOff>0</xdr:rowOff>
    </xdr:from>
    <xdr:to>
      <xdr:col>13</xdr:col>
      <xdr:colOff>257175</xdr:colOff>
      <xdr:row>922</xdr:row>
      <xdr:rowOff>314325</xdr:rowOff>
    </xdr:to>
    <xdr:sp>
      <xdr:nvSpPr>
        <xdr:cNvPr id="70" name="Line 324" hidden="1"/>
        <xdr:cNvSpPr>
          <a:spLocks/>
        </xdr:cNvSpPr>
      </xdr:nvSpPr>
      <xdr:spPr>
        <a:xfrm>
          <a:off x="5829300" y="2573274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897</xdr:row>
      <xdr:rowOff>9525</xdr:rowOff>
    </xdr:from>
    <xdr:to>
      <xdr:col>10</xdr:col>
      <xdr:colOff>419100</xdr:colOff>
      <xdr:row>923</xdr:row>
      <xdr:rowOff>0</xdr:rowOff>
    </xdr:to>
    <xdr:sp>
      <xdr:nvSpPr>
        <xdr:cNvPr id="71" name="Line 325" hidden="1"/>
        <xdr:cNvSpPr>
          <a:spLocks/>
        </xdr:cNvSpPr>
      </xdr:nvSpPr>
      <xdr:spPr>
        <a:xfrm>
          <a:off x="4705350" y="2573369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934</xdr:row>
      <xdr:rowOff>9525</xdr:rowOff>
    </xdr:from>
    <xdr:to>
      <xdr:col>12</xdr:col>
      <xdr:colOff>104775</xdr:colOff>
      <xdr:row>960</xdr:row>
      <xdr:rowOff>0</xdr:rowOff>
    </xdr:to>
    <xdr:sp>
      <xdr:nvSpPr>
        <xdr:cNvPr id="72" name="Line 323" hidden="1"/>
        <xdr:cNvSpPr>
          <a:spLocks/>
        </xdr:cNvSpPr>
      </xdr:nvSpPr>
      <xdr:spPr>
        <a:xfrm>
          <a:off x="5248275" y="2679668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934</xdr:row>
      <xdr:rowOff>0</xdr:rowOff>
    </xdr:from>
    <xdr:to>
      <xdr:col>13</xdr:col>
      <xdr:colOff>276225</xdr:colOff>
      <xdr:row>959</xdr:row>
      <xdr:rowOff>314325</xdr:rowOff>
    </xdr:to>
    <xdr:sp>
      <xdr:nvSpPr>
        <xdr:cNvPr id="73" name="Line 324" hidden="1"/>
        <xdr:cNvSpPr>
          <a:spLocks/>
        </xdr:cNvSpPr>
      </xdr:nvSpPr>
      <xdr:spPr>
        <a:xfrm>
          <a:off x="5848350" y="2679573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934</xdr:row>
      <xdr:rowOff>9525</xdr:rowOff>
    </xdr:from>
    <xdr:to>
      <xdr:col>10</xdr:col>
      <xdr:colOff>419100</xdr:colOff>
      <xdr:row>960</xdr:row>
      <xdr:rowOff>0</xdr:rowOff>
    </xdr:to>
    <xdr:sp>
      <xdr:nvSpPr>
        <xdr:cNvPr id="74" name="Line 325" hidden="1"/>
        <xdr:cNvSpPr>
          <a:spLocks/>
        </xdr:cNvSpPr>
      </xdr:nvSpPr>
      <xdr:spPr>
        <a:xfrm>
          <a:off x="4705350" y="2679668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971</xdr:row>
      <xdr:rowOff>9525</xdr:rowOff>
    </xdr:from>
    <xdr:to>
      <xdr:col>12</xdr:col>
      <xdr:colOff>114300</xdr:colOff>
      <xdr:row>997</xdr:row>
      <xdr:rowOff>0</xdr:rowOff>
    </xdr:to>
    <xdr:sp>
      <xdr:nvSpPr>
        <xdr:cNvPr id="75" name="Line 323" hidden="1"/>
        <xdr:cNvSpPr>
          <a:spLocks/>
        </xdr:cNvSpPr>
      </xdr:nvSpPr>
      <xdr:spPr>
        <a:xfrm>
          <a:off x="5257800" y="2785967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971</xdr:row>
      <xdr:rowOff>0</xdr:rowOff>
    </xdr:from>
    <xdr:to>
      <xdr:col>13</xdr:col>
      <xdr:colOff>276225</xdr:colOff>
      <xdr:row>996</xdr:row>
      <xdr:rowOff>314325</xdr:rowOff>
    </xdr:to>
    <xdr:sp>
      <xdr:nvSpPr>
        <xdr:cNvPr id="76" name="Line 324" hidden="1"/>
        <xdr:cNvSpPr>
          <a:spLocks/>
        </xdr:cNvSpPr>
      </xdr:nvSpPr>
      <xdr:spPr>
        <a:xfrm>
          <a:off x="5848350" y="2785872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971</xdr:row>
      <xdr:rowOff>9525</xdr:rowOff>
    </xdr:from>
    <xdr:to>
      <xdr:col>10</xdr:col>
      <xdr:colOff>419100</xdr:colOff>
      <xdr:row>997</xdr:row>
      <xdr:rowOff>0</xdr:rowOff>
    </xdr:to>
    <xdr:sp>
      <xdr:nvSpPr>
        <xdr:cNvPr id="77" name="Line 325" hidden="1"/>
        <xdr:cNvSpPr>
          <a:spLocks/>
        </xdr:cNvSpPr>
      </xdr:nvSpPr>
      <xdr:spPr>
        <a:xfrm>
          <a:off x="4705350" y="2785967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1008</xdr:row>
      <xdr:rowOff>9525</xdr:rowOff>
    </xdr:from>
    <xdr:to>
      <xdr:col>12</xdr:col>
      <xdr:colOff>95250</xdr:colOff>
      <xdr:row>1034</xdr:row>
      <xdr:rowOff>0</xdr:rowOff>
    </xdr:to>
    <xdr:sp>
      <xdr:nvSpPr>
        <xdr:cNvPr id="78" name="Line 323" hidden="1"/>
        <xdr:cNvSpPr>
          <a:spLocks/>
        </xdr:cNvSpPr>
      </xdr:nvSpPr>
      <xdr:spPr>
        <a:xfrm>
          <a:off x="5238750" y="2892266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1008</xdr:row>
      <xdr:rowOff>0</xdr:rowOff>
    </xdr:from>
    <xdr:to>
      <xdr:col>13</xdr:col>
      <xdr:colOff>276225</xdr:colOff>
      <xdr:row>1033</xdr:row>
      <xdr:rowOff>314325</xdr:rowOff>
    </xdr:to>
    <xdr:sp>
      <xdr:nvSpPr>
        <xdr:cNvPr id="79" name="Line 324" hidden="1"/>
        <xdr:cNvSpPr>
          <a:spLocks/>
        </xdr:cNvSpPr>
      </xdr:nvSpPr>
      <xdr:spPr>
        <a:xfrm>
          <a:off x="5848350" y="2892171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1008</xdr:row>
      <xdr:rowOff>9525</xdr:rowOff>
    </xdr:from>
    <xdr:to>
      <xdr:col>10</xdr:col>
      <xdr:colOff>419100</xdr:colOff>
      <xdr:row>1034</xdr:row>
      <xdr:rowOff>0</xdr:rowOff>
    </xdr:to>
    <xdr:sp>
      <xdr:nvSpPr>
        <xdr:cNvPr id="80" name="Line 325" hidden="1"/>
        <xdr:cNvSpPr>
          <a:spLocks/>
        </xdr:cNvSpPr>
      </xdr:nvSpPr>
      <xdr:spPr>
        <a:xfrm>
          <a:off x="4705350" y="2892266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1045</xdr:row>
      <xdr:rowOff>0</xdr:rowOff>
    </xdr:from>
    <xdr:to>
      <xdr:col>13</xdr:col>
      <xdr:colOff>257175</xdr:colOff>
      <xdr:row>1070</xdr:row>
      <xdr:rowOff>314325</xdr:rowOff>
    </xdr:to>
    <xdr:sp>
      <xdr:nvSpPr>
        <xdr:cNvPr id="81" name="Line 324" hidden="1"/>
        <xdr:cNvSpPr>
          <a:spLocks/>
        </xdr:cNvSpPr>
      </xdr:nvSpPr>
      <xdr:spPr>
        <a:xfrm>
          <a:off x="5829300" y="2998470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1119</xdr:row>
      <xdr:rowOff>0</xdr:rowOff>
    </xdr:from>
    <xdr:to>
      <xdr:col>13</xdr:col>
      <xdr:colOff>276225</xdr:colOff>
      <xdr:row>1144</xdr:row>
      <xdr:rowOff>314325</xdr:rowOff>
    </xdr:to>
    <xdr:sp>
      <xdr:nvSpPr>
        <xdr:cNvPr id="82" name="Line 324" hidden="1"/>
        <xdr:cNvSpPr>
          <a:spLocks/>
        </xdr:cNvSpPr>
      </xdr:nvSpPr>
      <xdr:spPr>
        <a:xfrm>
          <a:off x="5848350" y="3211068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1045</xdr:row>
      <xdr:rowOff>9525</xdr:rowOff>
    </xdr:from>
    <xdr:to>
      <xdr:col>12</xdr:col>
      <xdr:colOff>104775</xdr:colOff>
      <xdr:row>1071</xdr:row>
      <xdr:rowOff>0</xdr:rowOff>
    </xdr:to>
    <xdr:sp>
      <xdr:nvSpPr>
        <xdr:cNvPr id="83" name="Line 323" hidden="1"/>
        <xdr:cNvSpPr>
          <a:spLocks/>
        </xdr:cNvSpPr>
      </xdr:nvSpPr>
      <xdr:spPr>
        <a:xfrm>
          <a:off x="5248275" y="2998565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1045</xdr:row>
      <xdr:rowOff>9525</xdr:rowOff>
    </xdr:from>
    <xdr:to>
      <xdr:col>10</xdr:col>
      <xdr:colOff>419100</xdr:colOff>
      <xdr:row>1071</xdr:row>
      <xdr:rowOff>0</xdr:rowOff>
    </xdr:to>
    <xdr:sp>
      <xdr:nvSpPr>
        <xdr:cNvPr id="84" name="Line 325" hidden="1"/>
        <xdr:cNvSpPr>
          <a:spLocks/>
        </xdr:cNvSpPr>
      </xdr:nvSpPr>
      <xdr:spPr>
        <a:xfrm>
          <a:off x="4705350" y="2998565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1230</xdr:row>
      <xdr:rowOff>9525</xdr:rowOff>
    </xdr:from>
    <xdr:to>
      <xdr:col>12</xdr:col>
      <xdr:colOff>104775</xdr:colOff>
      <xdr:row>1256</xdr:row>
      <xdr:rowOff>0</xdr:rowOff>
    </xdr:to>
    <xdr:sp>
      <xdr:nvSpPr>
        <xdr:cNvPr id="85" name="Line 323" hidden="1"/>
        <xdr:cNvSpPr>
          <a:spLocks/>
        </xdr:cNvSpPr>
      </xdr:nvSpPr>
      <xdr:spPr>
        <a:xfrm>
          <a:off x="5248275" y="3530060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1230</xdr:row>
      <xdr:rowOff>0</xdr:rowOff>
    </xdr:from>
    <xdr:to>
      <xdr:col>13</xdr:col>
      <xdr:colOff>276225</xdr:colOff>
      <xdr:row>1255</xdr:row>
      <xdr:rowOff>314325</xdr:rowOff>
    </xdr:to>
    <xdr:sp>
      <xdr:nvSpPr>
        <xdr:cNvPr id="86" name="Line 324" hidden="1"/>
        <xdr:cNvSpPr>
          <a:spLocks/>
        </xdr:cNvSpPr>
      </xdr:nvSpPr>
      <xdr:spPr>
        <a:xfrm>
          <a:off x="5848350" y="3529965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1230</xdr:row>
      <xdr:rowOff>9525</xdr:rowOff>
    </xdr:from>
    <xdr:to>
      <xdr:col>10</xdr:col>
      <xdr:colOff>419100</xdr:colOff>
      <xdr:row>1256</xdr:row>
      <xdr:rowOff>0</xdr:rowOff>
    </xdr:to>
    <xdr:sp>
      <xdr:nvSpPr>
        <xdr:cNvPr id="87" name="Line 325" hidden="1"/>
        <xdr:cNvSpPr>
          <a:spLocks/>
        </xdr:cNvSpPr>
      </xdr:nvSpPr>
      <xdr:spPr>
        <a:xfrm>
          <a:off x="4705350" y="3530060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1267</xdr:row>
      <xdr:rowOff>9525</xdr:rowOff>
    </xdr:from>
    <xdr:to>
      <xdr:col>12</xdr:col>
      <xdr:colOff>104775</xdr:colOff>
      <xdr:row>1293</xdr:row>
      <xdr:rowOff>0</xdr:rowOff>
    </xdr:to>
    <xdr:sp>
      <xdr:nvSpPr>
        <xdr:cNvPr id="88" name="Line 323" hidden="1"/>
        <xdr:cNvSpPr>
          <a:spLocks/>
        </xdr:cNvSpPr>
      </xdr:nvSpPr>
      <xdr:spPr>
        <a:xfrm>
          <a:off x="5248275" y="3636359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1267</xdr:row>
      <xdr:rowOff>0</xdr:rowOff>
    </xdr:from>
    <xdr:to>
      <xdr:col>13</xdr:col>
      <xdr:colOff>276225</xdr:colOff>
      <xdr:row>1292</xdr:row>
      <xdr:rowOff>314325</xdr:rowOff>
    </xdr:to>
    <xdr:sp>
      <xdr:nvSpPr>
        <xdr:cNvPr id="89" name="Line 324" hidden="1"/>
        <xdr:cNvSpPr>
          <a:spLocks/>
        </xdr:cNvSpPr>
      </xdr:nvSpPr>
      <xdr:spPr>
        <a:xfrm>
          <a:off x="5848350" y="3636264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1267</xdr:row>
      <xdr:rowOff>9525</xdr:rowOff>
    </xdr:from>
    <xdr:to>
      <xdr:col>10</xdr:col>
      <xdr:colOff>419100</xdr:colOff>
      <xdr:row>1293</xdr:row>
      <xdr:rowOff>0</xdr:rowOff>
    </xdr:to>
    <xdr:sp>
      <xdr:nvSpPr>
        <xdr:cNvPr id="90" name="Line 325" hidden="1"/>
        <xdr:cNvSpPr>
          <a:spLocks/>
        </xdr:cNvSpPr>
      </xdr:nvSpPr>
      <xdr:spPr>
        <a:xfrm>
          <a:off x="4705350" y="3636359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1304</xdr:row>
      <xdr:rowOff>9525</xdr:rowOff>
    </xdr:from>
    <xdr:to>
      <xdr:col>12</xdr:col>
      <xdr:colOff>104775</xdr:colOff>
      <xdr:row>1330</xdr:row>
      <xdr:rowOff>0</xdr:rowOff>
    </xdr:to>
    <xdr:sp>
      <xdr:nvSpPr>
        <xdr:cNvPr id="91" name="Line 323" hidden="1"/>
        <xdr:cNvSpPr>
          <a:spLocks/>
        </xdr:cNvSpPr>
      </xdr:nvSpPr>
      <xdr:spPr>
        <a:xfrm>
          <a:off x="5248275" y="3742658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285750</xdr:colOff>
      <xdr:row>1304</xdr:row>
      <xdr:rowOff>0</xdr:rowOff>
    </xdr:from>
    <xdr:to>
      <xdr:col>13</xdr:col>
      <xdr:colOff>285750</xdr:colOff>
      <xdr:row>1329</xdr:row>
      <xdr:rowOff>314325</xdr:rowOff>
    </xdr:to>
    <xdr:sp>
      <xdr:nvSpPr>
        <xdr:cNvPr id="92" name="Line 324" hidden="1"/>
        <xdr:cNvSpPr>
          <a:spLocks/>
        </xdr:cNvSpPr>
      </xdr:nvSpPr>
      <xdr:spPr>
        <a:xfrm>
          <a:off x="5857875" y="3742563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1304</xdr:row>
      <xdr:rowOff>9525</xdr:rowOff>
    </xdr:from>
    <xdr:to>
      <xdr:col>11</xdr:col>
      <xdr:colOff>0</xdr:colOff>
      <xdr:row>1330</xdr:row>
      <xdr:rowOff>0</xdr:rowOff>
    </xdr:to>
    <xdr:sp>
      <xdr:nvSpPr>
        <xdr:cNvPr id="93" name="Line 325" hidden="1"/>
        <xdr:cNvSpPr>
          <a:spLocks/>
        </xdr:cNvSpPr>
      </xdr:nvSpPr>
      <xdr:spPr>
        <a:xfrm>
          <a:off x="4714875" y="3742658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1341</xdr:row>
      <xdr:rowOff>9525</xdr:rowOff>
    </xdr:from>
    <xdr:to>
      <xdr:col>12</xdr:col>
      <xdr:colOff>104775</xdr:colOff>
      <xdr:row>1367</xdr:row>
      <xdr:rowOff>0</xdr:rowOff>
    </xdr:to>
    <xdr:sp>
      <xdr:nvSpPr>
        <xdr:cNvPr id="94" name="Line 323" hidden="1"/>
        <xdr:cNvSpPr>
          <a:spLocks/>
        </xdr:cNvSpPr>
      </xdr:nvSpPr>
      <xdr:spPr>
        <a:xfrm>
          <a:off x="5248275" y="3848957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1341</xdr:row>
      <xdr:rowOff>0</xdr:rowOff>
    </xdr:from>
    <xdr:to>
      <xdr:col>13</xdr:col>
      <xdr:colOff>276225</xdr:colOff>
      <xdr:row>1366</xdr:row>
      <xdr:rowOff>314325</xdr:rowOff>
    </xdr:to>
    <xdr:sp>
      <xdr:nvSpPr>
        <xdr:cNvPr id="95" name="Line 324" hidden="1"/>
        <xdr:cNvSpPr>
          <a:spLocks/>
        </xdr:cNvSpPr>
      </xdr:nvSpPr>
      <xdr:spPr>
        <a:xfrm>
          <a:off x="5848350" y="3848862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1341</xdr:row>
      <xdr:rowOff>9525</xdr:rowOff>
    </xdr:from>
    <xdr:to>
      <xdr:col>10</xdr:col>
      <xdr:colOff>419100</xdr:colOff>
      <xdr:row>1367</xdr:row>
      <xdr:rowOff>0</xdr:rowOff>
    </xdr:to>
    <xdr:sp>
      <xdr:nvSpPr>
        <xdr:cNvPr id="96" name="Line 325" hidden="1"/>
        <xdr:cNvSpPr>
          <a:spLocks/>
        </xdr:cNvSpPr>
      </xdr:nvSpPr>
      <xdr:spPr>
        <a:xfrm>
          <a:off x="4705350" y="3848957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1378</xdr:row>
      <xdr:rowOff>9525</xdr:rowOff>
    </xdr:from>
    <xdr:to>
      <xdr:col>12</xdr:col>
      <xdr:colOff>104775</xdr:colOff>
      <xdr:row>1404</xdr:row>
      <xdr:rowOff>0</xdr:rowOff>
    </xdr:to>
    <xdr:sp>
      <xdr:nvSpPr>
        <xdr:cNvPr id="97" name="Line 323" hidden="1"/>
        <xdr:cNvSpPr>
          <a:spLocks/>
        </xdr:cNvSpPr>
      </xdr:nvSpPr>
      <xdr:spPr>
        <a:xfrm>
          <a:off x="5248275" y="3955256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1378</xdr:row>
      <xdr:rowOff>0</xdr:rowOff>
    </xdr:from>
    <xdr:to>
      <xdr:col>13</xdr:col>
      <xdr:colOff>257175</xdr:colOff>
      <xdr:row>1403</xdr:row>
      <xdr:rowOff>314325</xdr:rowOff>
    </xdr:to>
    <xdr:sp>
      <xdr:nvSpPr>
        <xdr:cNvPr id="98" name="Line 324" hidden="1"/>
        <xdr:cNvSpPr>
          <a:spLocks/>
        </xdr:cNvSpPr>
      </xdr:nvSpPr>
      <xdr:spPr>
        <a:xfrm>
          <a:off x="5829300" y="3955161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1378</xdr:row>
      <xdr:rowOff>9525</xdr:rowOff>
    </xdr:from>
    <xdr:to>
      <xdr:col>10</xdr:col>
      <xdr:colOff>419100</xdr:colOff>
      <xdr:row>1404</xdr:row>
      <xdr:rowOff>0</xdr:rowOff>
    </xdr:to>
    <xdr:sp>
      <xdr:nvSpPr>
        <xdr:cNvPr id="99" name="Line 325" hidden="1"/>
        <xdr:cNvSpPr>
          <a:spLocks/>
        </xdr:cNvSpPr>
      </xdr:nvSpPr>
      <xdr:spPr>
        <a:xfrm>
          <a:off x="4705350" y="3955256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1415</xdr:row>
      <xdr:rowOff>9525</xdr:rowOff>
    </xdr:from>
    <xdr:to>
      <xdr:col>12</xdr:col>
      <xdr:colOff>104775</xdr:colOff>
      <xdr:row>1441</xdr:row>
      <xdr:rowOff>0</xdr:rowOff>
    </xdr:to>
    <xdr:sp>
      <xdr:nvSpPr>
        <xdr:cNvPr id="100" name="Line 323" hidden="1"/>
        <xdr:cNvSpPr>
          <a:spLocks/>
        </xdr:cNvSpPr>
      </xdr:nvSpPr>
      <xdr:spPr>
        <a:xfrm>
          <a:off x="5248275" y="4061555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1415</xdr:row>
      <xdr:rowOff>0</xdr:rowOff>
    </xdr:from>
    <xdr:to>
      <xdr:col>13</xdr:col>
      <xdr:colOff>276225</xdr:colOff>
      <xdr:row>1440</xdr:row>
      <xdr:rowOff>314325</xdr:rowOff>
    </xdr:to>
    <xdr:sp>
      <xdr:nvSpPr>
        <xdr:cNvPr id="101" name="Line 324" hidden="1"/>
        <xdr:cNvSpPr>
          <a:spLocks/>
        </xdr:cNvSpPr>
      </xdr:nvSpPr>
      <xdr:spPr>
        <a:xfrm>
          <a:off x="5848350" y="4061460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1415</xdr:row>
      <xdr:rowOff>9525</xdr:rowOff>
    </xdr:from>
    <xdr:to>
      <xdr:col>10</xdr:col>
      <xdr:colOff>419100</xdr:colOff>
      <xdr:row>1441</xdr:row>
      <xdr:rowOff>0</xdr:rowOff>
    </xdr:to>
    <xdr:sp>
      <xdr:nvSpPr>
        <xdr:cNvPr id="102" name="Line 325" hidden="1"/>
        <xdr:cNvSpPr>
          <a:spLocks/>
        </xdr:cNvSpPr>
      </xdr:nvSpPr>
      <xdr:spPr>
        <a:xfrm>
          <a:off x="4705350" y="4061555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1452</xdr:row>
      <xdr:rowOff>9525</xdr:rowOff>
    </xdr:from>
    <xdr:to>
      <xdr:col>12</xdr:col>
      <xdr:colOff>104775</xdr:colOff>
      <xdr:row>1478</xdr:row>
      <xdr:rowOff>0</xdr:rowOff>
    </xdr:to>
    <xdr:sp>
      <xdr:nvSpPr>
        <xdr:cNvPr id="103" name="Line 323" hidden="1"/>
        <xdr:cNvSpPr>
          <a:spLocks/>
        </xdr:cNvSpPr>
      </xdr:nvSpPr>
      <xdr:spPr>
        <a:xfrm>
          <a:off x="5248275" y="4167854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1452</xdr:row>
      <xdr:rowOff>0</xdr:rowOff>
    </xdr:from>
    <xdr:to>
      <xdr:col>13</xdr:col>
      <xdr:colOff>276225</xdr:colOff>
      <xdr:row>1477</xdr:row>
      <xdr:rowOff>314325</xdr:rowOff>
    </xdr:to>
    <xdr:sp>
      <xdr:nvSpPr>
        <xdr:cNvPr id="104" name="Line 324" hidden="1"/>
        <xdr:cNvSpPr>
          <a:spLocks/>
        </xdr:cNvSpPr>
      </xdr:nvSpPr>
      <xdr:spPr>
        <a:xfrm>
          <a:off x="5848350" y="4167759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1452</xdr:row>
      <xdr:rowOff>9525</xdr:rowOff>
    </xdr:from>
    <xdr:to>
      <xdr:col>10</xdr:col>
      <xdr:colOff>419100</xdr:colOff>
      <xdr:row>1478</xdr:row>
      <xdr:rowOff>0</xdr:rowOff>
    </xdr:to>
    <xdr:sp>
      <xdr:nvSpPr>
        <xdr:cNvPr id="105" name="Line 325" hidden="1"/>
        <xdr:cNvSpPr>
          <a:spLocks/>
        </xdr:cNvSpPr>
      </xdr:nvSpPr>
      <xdr:spPr>
        <a:xfrm>
          <a:off x="4705350" y="4167854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1489</xdr:row>
      <xdr:rowOff>9525</xdr:rowOff>
    </xdr:from>
    <xdr:to>
      <xdr:col>12</xdr:col>
      <xdr:colOff>95250</xdr:colOff>
      <xdr:row>1515</xdr:row>
      <xdr:rowOff>0</xdr:rowOff>
    </xdr:to>
    <xdr:sp>
      <xdr:nvSpPr>
        <xdr:cNvPr id="106" name="Line 323" hidden="1"/>
        <xdr:cNvSpPr>
          <a:spLocks/>
        </xdr:cNvSpPr>
      </xdr:nvSpPr>
      <xdr:spPr>
        <a:xfrm>
          <a:off x="5238750" y="4274153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1489</xdr:row>
      <xdr:rowOff>0</xdr:rowOff>
    </xdr:from>
    <xdr:to>
      <xdr:col>13</xdr:col>
      <xdr:colOff>257175</xdr:colOff>
      <xdr:row>1514</xdr:row>
      <xdr:rowOff>314325</xdr:rowOff>
    </xdr:to>
    <xdr:sp>
      <xdr:nvSpPr>
        <xdr:cNvPr id="107" name="Line 324" hidden="1"/>
        <xdr:cNvSpPr>
          <a:spLocks/>
        </xdr:cNvSpPr>
      </xdr:nvSpPr>
      <xdr:spPr>
        <a:xfrm>
          <a:off x="5829300" y="4274058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1489</xdr:row>
      <xdr:rowOff>9525</xdr:rowOff>
    </xdr:from>
    <xdr:to>
      <xdr:col>10</xdr:col>
      <xdr:colOff>419100</xdr:colOff>
      <xdr:row>1515</xdr:row>
      <xdr:rowOff>0</xdr:rowOff>
    </xdr:to>
    <xdr:sp>
      <xdr:nvSpPr>
        <xdr:cNvPr id="108" name="Line 325" hidden="1"/>
        <xdr:cNvSpPr>
          <a:spLocks/>
        </xdr:cNvSpPr>
      </xdr:nvSpPr>
      <xdr:spPr>
        <a:xfrm>
          <a:off x="4705350" y="4274153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1526</xdr:row>
      <xdr:rowOff>9525</xdr:rowOff>
    </xdr:from>
    <xdr:to>
      <xdr:col>12</xdr:col>
      <xdr:colOff>95250</xdr:colOff>
      <xdr:row>1552</xdr:row>
      <xdr:rowOff>0</xdr:rowOff>
    </xdr:to>
    <xdr:sp>
      <xdr:nvSpPr>
        <xdr:cNvPr id="109" name="Line 323" hidden="1"/>
        <xdr:cNvSpPr>
          <a:spLocks/>
        </xdr:cNvSpPr>
      </xdr:nvSpPr>
      <xdr:spPr>
        <a:xfrm>
          <a:off x="5238750" y="4380452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1526</xdr:row>
      <xdr:rowOff>0</xdr:rowOff>
    </xdr:from>
    <xdr:to>
      <xdr:col>13</xdr:col>
      <xdr:colOff>276225</xdr:colOff>
      <xdr:row>1551</xdr:row>
      <xdr:rowOff>314325</xdr:rowOff>
    </xdr:to>
    <xdr:sp>
      <xdr:nvSpPr>
        <xdr:cNvPr id="110" name="Line 324" hidden="1"/>
        <xdr:cNvSpPr>
          <a:spLocks/>
        </xdr:cNvSpPr>
      </xdr:nvSpPr>
      <xdr:spPr>
        <a:xfrm>
          <a:off x="5848350" y="4380357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1526</xdr:row>
      <xdr:rowOff>9525</xdr:rowOff>
    </xdr:from>
    <xdr:to>
      <xdr:col>10</xdr:col>
      <xdr:colOff>419100</xdr:colOff>
      <xdr:row>1552</xdr:row>
      <xdr:rowOff>0</xdr:rowOff>
    </xdr:to>
    <xdr:sp>
      <xdr:nvSpPr>
        <xdr:cNvPr id="111" name="Line 325" hidden="1"/>
        <xdr:cNvSpPr>
          <a:spLocks/>
        </xdr:cNvSpPr>
      </xdr:nvSpPr>
      <xdr:spPr>
        <a:xfrm>
          <a:off x="4705350" y="4380452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1563</xdr:row>
      <xdr:rowOff>9525</xdr:rowOff>
    </xdr:from>
    <xdr:to>
      <xdr:col>12</xdr:col>
      <xdr:colOff>95250</xdr:colOff>
      <xdr:row>1589</xdr:row>
      <xdr:rowOff>0</xdr:rowOff>
    </xdr:to>
    <xdr:sp>
      <xdr:nvSpPr>
        <xdr:cNvPr id="112" name="Line 323" hidden="1"/>
        <xdr:cNvSpPr>
          <a:spLocks/>
        </xdr:cNvSpPr>
      </xdr:nvSpPr>
      <xdr:spPr>
        <a:xfrm>
          <a:off x="5238750" y="4486751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1563</xdr:row>
      <xdr:rowOff>0</xdr:rowOff>
    </xdr:from>
    <xdr:to>
      <xdr:col>13</xdr:col>
      <xdr:colOff>276225</xdr:colOff>
      <xdr:row>1588</xdr:row>
      <xdr:rowOff>314325</xdr:rowOff>
    </xdr:to>
    <xdr:sp>
      <xdr:nvSpPr>
        <xdr:cNvPr id="113" name="Line 324" hidden="1"/>
        <xdr:cNvSpPr>
          <a:spLocks/>
        </xdr:cNvSpPr>
      </xdr:nvSpPr>
      <xdr:spPr>
        <a:xfrm>
          <a:off x="5848350" y="4486656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1563</xdr:row>
      <xdr:rowOff>9525</xdr:rowOff>
    </xdr:from>
    <xdr:to>
      <xdr:col>10</xdr:col>
      <xdr:colOff>419100</xdr:colOff>
      <xdr:row>1589</xdr:row>
      <xdr:rowOff>0</xdr:rowOff>
    </xdr:to>
    <xdr:sp>
      <xdr:nvSpPr>
        <xdr:cNvPr id="114" name="Line 325" hidden="1"/>
        <xdr:cNvSpPr>
          <a:spLocks/>
        </xdr:cNvSpPr>
      </xdr:nvSpPr>
      <xdr:spPr>
        <a:xfrm>
          <a:off x="4705350" y="4486751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1600</xdr:row>
      <xdr:rowOff>9525</xdr:rowOff>
    </xdr:from>
    <xdr:to>
      <xdr:col>12</xdr:col>
      <xdr:colOff>95250</xdr:colOff>
      <xdr:row>1626</xdr:row>
      <xdr:rowOff>0</xdr:rowOff>
    </xdr:to>
    <xdr:sp>
      <xdr:nvSpPr>
        <xdr:cNvPr id="115" name="Line 323" hidden="1"/>
        <xdr:cNvSpPr>
          <a:spLocks/>
        </xdr:cNvSpPr>
      </xdr:nvSpPr>
      <xdr:spPr>
        <a:xfrm>
          <a:off x="5238750" y="4593050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1600</xdr:row>
      <xdr:rowOff>0</xdr:rowOff>
    </xdr:from>
    <xdr:to>
      <xdr:col>13</xdr:col>
      <xdr:colOff>257175</xdr:colOff>
      <xdr:row>1625</xdr:row>
      <xdr:rowOff>314325</xdr:rowOff>
    </xdr:to>
    <xdr:sp>
      <xdr:nvSpPr>
        <xdr:cNvPr id="116" name="Line 324" hidden="1"/>
        <xdr:cNvSpPr>
          <a:spLocks/>
        </xdr:cNvSpPr>
      </xdr:nvSpPr>
      <xdr:spPr>
        <a:xfrm>
          <a:off x="5829300" y="4592955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1600</xdr:row>
      <xdr:rowOff>9525</xdr:rowOff>
    </xdr:from>
    <xdr:to>
      <xdr:col>11</xdr:col>
      <xdr:colOff>0</xdr:colOff>
      <xdr:row>1626</xdr:row>
      <xdr:rowOff>0</xdr:rowOff>
    </xdr:to>
    <xdr:sp>
      <xdr:nvSpPr>
        <xdr:cNvPr id="117" name="Line 325" hidden="1"/>
        <xdr:cNvSpPr>
          <a:spLocks/>
        </xdr:cNvSpPr>
      </xdr:nvSpPr>
      <xdr:spPr>
        <a:xfrm>
          <a:off x="4714875" y="4593050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1637</xdr:row>
      <xdr:rowOff>9525</xdr:rowOff>
    </xdr:from>
    <xdr:to>
      <xdr:col>12</xdr:col>
      <xdr:colOff>95250</xdr:colOff>
      <xdr:row>1663</xdr:row>
      <xdr:rowOff>0</xdr:rowOff>
    </xdr:to>
    <xdr:sp>
      <xdr:nvSpPr>
        <xdr:cNvPr id="118" name="Line 323" hidden="1"/>
        <xdr:cNvSpPr>
          <a:spLocks/>
        </xdr:cNvSpPr>
      </xdr:nvSpPr>
      <xdr:spPr>
        <a:xfrm>
          <a:off x="5238750" y="4699349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1637</xdr:row>
      <xdr:rowOff>0</xdr:rowOff>
    </xdr:from>
    <xdr:to>
      <xdr:col>13</xdr:col>
      <xdr:colOff>257175</xdr:colOff>
      <xdr:row>1662</xdr:row>
      <xdr:rowOff>314325</xdr:rowOff>
    </xdr:to>
    <xdr:sp>
      <xdr:nvSpPr>
        <xdr:cNvPr id="119" name="Line 324" hidden="1"/>
        <xdr:cNvSpPr>
          <a:spLocks/>
        </xdr:cNvSpPr>
      </xdr:nvSpPr>
      <xdr:spPr>
        <a:xfrm>
          <a:off x="5829300" y="4699254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1637</xdr:row>
      <xdr:rowOff>9525</xdr:rowOff>
    </xdr:from>
    <xdr:to>
      <xdr:col>10</xdr:col>
      <xdr:colOff>419100</xdr:colOff>
      <xdr:row>1663</xdr:row>
      <xdr:rowOff>0</xdr:rowOff>
    </xdr:to>
    <xdr:sp>
      <xdr:nvSpPr>
        <xdr:cNvPr id="120" name="Line 325" hidden="1"/>
        <xdr:cNvSpPr>
          <a:spLocks/>
        </xdr:cNvSpPr>
      </xdr:nvSpPr>
      <xdr:spPr>
        <a:xfrm>
          <a:off x="4705350" y="4699349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1674</xdr:row>
      <xdr:rowOff>9525</xdr:rowOff>
    </xdr:from>
    <xdr:to>
      <xdr:col>12</xdr:col>
      <xdr:colOff>95250</xdr:colOff>
      <xdr:row>1700</xdr:row>
      <xdr:rowOff>0</xdr:rowOff>
    </xdr:to>
    <xdr:sp>
      <xdr:nvSpPr>
        <xdr:cNvPr id="121" name="Line 323" hidden="1"/>
        <xdr:cNvSpPr>
          <a:spLocks/>
        </xdr:cNvSpPr>
      </xdr:nvSpPr>
      <xdr:spPr>
        <a:xfrm>
          <a:off x="5238750" y="4805648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1674</xdr:row>
      <xdr:rowOff>0</xdr:rowOff>
    </xdr:from>
    <xdr:to>
      <xdr:col>13</xdr:col>
      <xdr:colOff>257175</xdr:colOff>
      <xdr:row>1699</xdr:row>
      <xdr:rowOff>314325</xdr:rowOff>
    </xdr:to>
    <xdr:sp>
      <xdr:nvSpPr>
        <xdr:cNvPr id="122" name="Line 324" hidden="1"/>
        <xdr:cNvSpPr>
          <a:spLocks/>
        </xdr:cNvSpPr>
      </xdr:nvSpPr>
      <xdr:spPr>
        <a:xfrm>
          <a:off x="5829300" y="4805553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1674</xdr:row>
      <xdr:rowOff>9525</xdr:rowOff>
    </xdr:from>
    <xdr:to>
      <xdr:col>11</xdr:col>
      <xdr:colOff>0</xdr:colOff>
      <xdr:row>1700</xdr:row>
      <xdr:rowOff>0</xdr:rowOff>
    </xdr:to>
    <xdr:sp>
      <xdr:nvSpPr>
        <xdr:cNvPr id="123" name="Line 325" hidden="1"/>
        <xdr:cNvSpPr>
          <a:spLocks/>
        </xdr:cNvSpPr>
      </xdr:nvSpPr>
      <xdr:spPr>
        <a:xfrm>
          <a:off x="4714875" y="4805648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1711</xdr:row>
      <xdr:rowOff>9525</xdr:rowOff>
    </xdr:from>
    <xdr:to>
      <xdr:col>12</xdr:col>
      <xdr:colOff>95250</xdr:colOff>
      <xdr:row>1737</xdr:row>
      <xdr:rowOff>0</xdr:rowOff>
    </xdr:to>
    <xdr:sp>
      <xdr:nvSpPr>
        <xdr:cNvPr id="124" name="Line 323" hidden="1"/>
        <xdr:cNvSpPr>
          <a:spLocks/>
        </xdr:cNvSpPr>
      </xdr:nvSpPr>
      <xdr:spPr>
        <a:xfrm>
          <a:off x="5238750" y="4911947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1711</xdr:row>
      <xdr:rowOff>0</xdr:rowOff>
    </xdr:from>
    <xdr:to>
      <xdr:col>13</xdr:col>
      <xdr:colOff>276225</xdr:colOff>
      <xdr:row>1736</xdr:row>
      <xdr:rowOff>314325</xdr:rowOff>
    </xdr:to>
    <xdr:sp>
      <xdr:nvSpPr>
        <xdr:cNvPr id="125" name="Line 324" hidden="1"/>
        <xdr:cNvSpPr>
          <a:spLocks/>
        </xdr:cNvSpPr>
      </xdr:nvSpPr>
      <xdr:spPr>
        <a:xfrm>
          <a:off x="5848350" y="4911852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1711</xdr:row>
      <xdr:rowOff>9525</xdr:rowOff>
    </xdr:from>
    <xdr:to>
      <xdr:col>10</xdr:col>
      <xdr:colOff>419100</xdr:colOff>
      <xdr:row>1737</xdr:row>
      <xdr:rowOff>0</xdr:rowOff>
    </xdr:to>
    <xdr:sp>
      <xdr:nvSpPr>
        <xdr:cNvPr id="126" name="Line 325" hidden="1"/>
        <xdr:cNvSpPr>
          <a:spLocks/>
        </xdr:cNvSpPr>
      </xdr:nvSpPr>
      <xdr:spPr>
        <a:xfrm>
          <a:off x="4705350" y="4911947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1748</xdr:row>
      <xdr:rowOff>9525</xdr:rowOff>
    </xdr:from>
    <xdr:to>
      <xdr:col>12</xdr:col>
      <xdr:colOff>95250</xdr:colOff>
      <xdr:row>1774</xdr:row>
      <xdr:rowOff>0</xdr:rowOff>
    </xdr:to>
    <xdr:sp>
      <xdr:nvSpPr>
        <xdr:cNvPr id="127" name="Line 323" hidden="1"/>
        <xdr:cNvSpPr>
          <a:spLocks/>
        </xdr:cNvSpPr>
      </xdr:nvSpPr>
      <xdr:spPr>
        <a:xfrm>
          <a:off x="5238750" y="5018246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1748</xdr:row>
      <xdr:rowOff>0</xdr:rowOff>
    </xdr:from>
    <xdr:to>
      <xdr:col>13</xdr:col>
      <xdr:colOff>276225</xdr:colOff>
      <xdr:row>1773</xdr:row>
      <xdr:rowOff>314325</xdr:rowOff>
    </xdr:to>
    <xdr:sp>
      <xdr:nvSpPr>
        <xdr:cNvPr id="128" name="Line 324" hidden="1"/>
        <xdr:cNvSpPr>
          <a:spLocks/>
        </xdr:cNvSpPr>
      </xdr:nvSpPr>
      <xdr:spPr>
        <a:xfrm>
          <a:off x="5848350" y="5018151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1748</xdr:row>
      <xdr:rowOff>9525</xdr:rowOff>
    </xdr:from>
    <xdr:to>
      <xdr:col>10</xdr:col>
      <xdr:colOff>419100</xdr:colOff>
      <xdr:row>1774</xdr:row>
      <xdr:rowOff>0</xdr:rowOff>
    </xdr:to>
    <xdr:sp>
      <xdr:nvSpPr>
        <xdr:cNvPr id="129" name="Line 325" hidden="1"/>
        <xdr:cNvSpPr>
          <a:spLocks/>
        </xdr:cNvSpPr>
      </xdr:nvSpPr>
      <xdr:spPr>
        <a:xfrm>
          <a:off x="4705350" y="5018246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1785</xdr:row>
      <xdr:rowOff>9525</xdr:rowOff>
    </xdr:from>
    <xdr:to>
      <xdr:col>12</xdr:col>
      <xdr:colOff>95250</xdr:colOff>
      <xdr:row>1811</xdr:row>
      <xdr:rowOff>0</xdr:rowOff>
    </xdr:to>
    <xdr:sp>
      <xdr:nvSpPr>
        <xdr:cNvPr id="130" name="Line 323" hidden="1"/>
        <xdr:cNvSpPr>
          <a:spLocks/>
        </xdr:cNvSpPr>
      </xdr:nvSpPr>
      <xdr:spPr>
        <a:xfrm>
          <a:off x="5238750" y="5124545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1785</xdr:row>
      <xdr:rowOff>0</xdr:rowOff>
    </xdr:from>
    <xdr:to>
      <xdr:col>13</xdr:col>
      <xdr:colOff>257175</xdr:colOff>
      <xdr:row>1810</xdr:row>
      <xdr:rowOff>314325</xdr:rowOff>
    </xdr:to>
    <xdr:sp>
      <xdr:nvSpPr>
        <xdr:cNvPr id="131" name="Line 324" hidden="1"/>
        <xdr:cNvSpPr>
          <a:spLocks/>
        </xdr:cNvSpPr>
      </xdr:nvSpPr>
      <xdr:spPr>
        <a:xfrm>
          <a:off x="5829300" y="5124450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1785</xdr:row>
      <xdr:rowOff>9525</xdr:rowOff>
    </xdr:from>
    <xdr:to>
      <xdr:col>10</xdr:col>
      <xdr:colOff>419100</xdr:colOff>
      <xdr:row>1811</xdr:row>
      <xdr:rowOff>0</xdr:rowOff>
    </xdr:to>
    <xdr:sp>
      <xdr:nvSpPr>
        <xdr:cNvPr id="132" name="Line 325" hidden="1"/>
        <xdr:cNvSpPr>
          <a:spLocks/>
        </xdr:cNvSpPr>
      </xdr:nvSpPr>
      <xdr:spPr>
        <a:xfrm>
          <a:off x="4705350" y="5124545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1822</xdr:row>
      <xdr:rowOff>9525</xdr:rowOff>
    </xdr:from>
    <xdr:to>
      <xdr:col>12</xdr:col>
      <xdr:colOff>95250</xdr:colOff>
      <xdr:row>1848</xdr:row>
      <xdr:rowOff>0</xdr:rowOff>
    </xdr:to>
    <xdr:sp>
      <xdr:nvSpPr>
        <xdr:cNvPr id="133" name="Line 323" hidden="1"/>
        <xdr:cNvSpPr>
          <a:spLocks/>
        </xdr:cNvSpPr>
      </xdr:nvSpPr>
      <xdr:spPr>
        <a:xfrm>
          <a:off x="5238750" y="5230844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1822</xdr:row>
      <xdr:rowOff>0</xdr:rowOff>
    </xdr:from>
    <xdr:to>
      <xdr:col>13</xdr:col>
      <xdr:colOff>257175</xdr:colOff>
      <xdr:row>1847</xdr:row>
      <xdr:rowOff>314325</xdr:rowOff>
    </xdr:to>
    <xdr:sp>
      <xdr:nvSpPr>
        <xdr:cNvPr id="134" name="Line 324" hidden="1"/>
        <xdr:cNvSpPr>
          <a:spLocks/>
        </xdr:cNvSpPr>
      </xdr:nvSpPr>
      <xdr:spPr>
        <a:xfrm>
          <a:off x="5829300" y="5230749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1822</xdr:row>
      <xdr:rowOff>9525</xdr:rowOff>
    </xdr:from>
    <xdr:to>
      <xdr:col>10</xdr:col>
      <xdr:colOff>419100</xdr:colOff>
      <xdr:row>1848</xdr:row>
      <xdr:rowOff>0</xdr:rowOff>
    </xdr:to>
    <xdr:sp>
      <xdr:nvSpPr>
        <xdr:cNvPr id="135" name="Line 325" hidden="1"/>
        <xdr:cNvSpPr>
          <a:spLocks/>
        </xdr:cNvSpPr>
      </xdr:nvSpPr>
      <xdr:spPr>
        <a:xfrm>
          <a:off x="4705350" y="5230844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1082</xdr:row>
      <xdr:rowOff>9525</xdr:rowOff>
    </xdr:from>
    <xdr:to>
      <xdr:col>12</xdr:col>
      <xdr:colOff>104775</xdr:colOff>
      <xdr:row>1108</xdr:row>
      <xdr:rowOff>0</xdr:rowOff>
    </xdr:to>
    <xdr:sp>
      <xdr:nvSpPr>
        <xdr:cNvPr id="136" name="Line 323" hidden="1"/>
        <xdr:cNvSpPr>
          <a:spLocks/>
        </xdr:cNvSpPr>
      </xdr:nvSpPr>
      <xdr:spPr>
        <a:xfrm>
          <a:off x="5248275" y="3104864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285750</xdr:colOff>
      <xdr:row>1082</xdr:row>
      <xdr:rowOff>0</xdr:rowOff>
    </xdr:from>
    <xdr:to>
      <xdr:col>13</xdr:col>
      <xdr:colOff>285750</xdr:colOff>
      <xdr:row>1107</xdr:row>
      <xdr:rowOff>314325</xdr:rowOff>
    </xdr:to>
    <xdr:sp>
      <xdr:nvSpPr>
        <xdr:cNvPr id="137" name="Line 324" hidden="1"/>
        <xdr:cNvSpPr>
          <a:spLocks/>
        </xdr:cNvSpPr>
      </xdr:nvSpPr>
      <xdr:spPr>
        <a:xfrm>
          <a:off x="5857875" y="3104769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1082</xdr:row>
      <xdr:rowOff>9525</xdr:rowOff>
    </xdr:from>
    <xdr:to>
      <xdr:col>10</xdr:col>
      <xdr:colOff>419100</xdr:colOff>
      <xdr:row>1108</xdr:row>
      <xdr:rowOff>0</xdr:rowOff>
    </xdr:to>
    <xdr:sp>
      <xdr:nvSpPr>
        <xdr:cNvPr id="138" name="Line 325" hidden="1"/>
        <xdr:cNvSpPr>
          <a:spLocks/>
        </xdr:cNvSpPr>
      </xdr:nvSpPr>
      <xdr:spPr>
        <a:xfrm>
          <a:off x="4705350" y="3104864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1119</xdr:row>
      <xdr:rowOff>9525</xdr:rowOff>
    </xdr:from>
    <xdr:to>
      <xdr:col>12</xdr:col>
      <xdr:colOff>104775</xdr:colOff>
      <xdr:row>1145</xdr:row>
      <xdr:rowOff>0</xdr:rowOff>
    </xdr:to>
    <xdr:sp>
      <xdr:nvSpPr>
        <xdr:cNvPr id="139" name="Line 323" hidden="1"/>
        <xdr:cNvSpPr>
          <a:spLocks/>
        </xdr:cNvSpPr>
      </xdr:nvSpPr>
      <xdr:spPr>
        <a:xfrm>
          <a:off x="5248275" y="3211163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1119</xdr:row>
      <xdr:rowOff>9525</xdr:rowOff>
    </xdr:from>
    <xdr:to>
      <xdr:col>11</xdr:col>
      <xdr:colOff>0</xdr:colOff>
      <xdr:row>1145</xdr:row>
      <xdr:rowOff>0</xdr:rowOff>
    </xdr:to>
    <xdr:sp>
      <xdr:nvSpPr>
        <xdr:cNvPr id="140" name="Line 325" hidden="1"/>
        <xdr:cNvSpPr>
          <a:spLocks/>
        </xdr:cNvSpPr>
      </xdr:nvSpPr>
      <xdr:spPr>
        <a:xfrm>
          <a:off x="4714875" y="3211163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1156</xdr:row>
      <xdr:rowOff>9525</xdr:rowOff>
    </xdr:from>
    <xdr:to>
      <xdr:col>12</xdr:col>
      <xdr:colOff>104775</xdr:colOff>
      <xdr:row>1182</xdr:row>
      <xdr:rowOff>0</xdr:rowOff>
    </xdr:to>
    <xdr:sp>
      <xdr:nvSpPr>
        <xdr:cNvPr id="141" name="Line 323" hidden="1"/>
        <xdr:cNvSpPr>
          <a:spLocks/>
        </xdr:cNvSpPr>
      </xdr:nvSpPr>
      <xdr:spPr>
        <a:xfrm>
          <a:off x="5248275" y="3317462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285750</xdr:colOff>
      <xdr:row>1156</xdr:row>
      <xdr:rowOff>0</xdr:rowOff>
    </xdr:from>
    <xdr:to>
      <xdr:col>13</xdr:col>
      <xdr:colOff>285750</xdr:colOff>
      <xdr:row>1181</xdr:row>
      <xdr:rowOff>314325</xdr:rowOff>
    </xdr:to>
    <xdr:sp>
      <xdr:nvSpPr>
        <xdr:cNvPr id="142" name="Line 324" hidden="1"/>
        <xdr:cNvSpPr>
          <a:spLocks/>
        </xdr:cNvSpPr>
      </xdr:nvSpPr>
      <xdr:spPr>
        <a:xfrm>
          <a:off x="5857875" y="3317367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1156</xdr:row>
      <xdr:rowOff>9525</xdr:rowOff>
    </xdr:from>
    <xdr:to>
      <xdr:col>10</xdr:col>
      <xdr:colOff>419100</xdr:colOff>
      <xdr:row>1182</xdr:row>
      <xdr:rowOff>0</xdr:rowOff>
    </xdr:to>
    <xdr:sp>
      <xdr:nvSpPr>
        <xdr:cNvPr id="143" name="Line 325" hidden="1"/>
        <xdr:cNvSpPr>
          <a:spLocks/>
        </xdr:cNvSpPr>
      </xdr:nvSpPr>
      <xdr:spPr>
        <a:xfrm>
          <a:off x="4705350" y="3317462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1193</xdr:row>
      <xdr:rowOff>9525</xdr:rowOff>
    </xdr:from>
    <xdr:to>
      <xdr:col>12</xdr:col>
      <xdr:colOff>114300</xdr:colOff>
      <xdr:row>1219</xdr:row>
      <xdr:rowOff>0</xdr:rowOff>
    </xdr:to>
    <xdr:sp>
      <xdr:nvSpPr>
        <xdr:cNvPr id="144" name="Line 323" hidden="1"/>
        <xdr:cNvSpPr>
          <a:spLocks/>
        </xdr:cNvSpPr>
      </xdr:nvSpPr>
      <xdr:spPr>
        <a:xfrm>
          <a:off x="5257800" y="3423761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1193</xdr:row>
      <xdr:rowOff>0</xdr:rowOff>
    </xdr:from>
    <xdr:to>
      <xdr:col>13</xdr:col>
      <xdr:colOff>276225</xdr:colOff>
      <xdr:row>1218</xdr:row>
      <xdr:rowOff>314325</xdr:rowOff>
    </xdr:to>
    <xdr:sp>
      <xdr:nvSpPr>
        <xdr:cNvPr id="145" name="Line 324" hidden="1"/>
        <xdr:cNvSpPr>
          <a:spLocks/>
        </xdr:cNvSpPr>
      </xdr:nvSpPr>
      <xdr:spPr>
        <a:xfrm>
          <a:off x="5848350" y="342366600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1193</xdr:row>
      <xdr:rowOff>9525</xdr:rowOff>
    </xdr:from>
    <xdr:to>
      <xdr:col>10</xdr:col>
      <xdr:colOff>419100</xdr:colOff>
      <xdr:row>1219</xdr:row>
      <xdr:rowOff>0</xdr:rowOff>
    </xdr:to>
    <xdr:sp>
      <xdr:nvSpPr>
        <xdr:cNvPr id="146" name="Line 325" hidden="1"/>
        <xdr:cNvSpPr>
          <a:spLocks/>
        </xdr:cNvSpPr>
      </xdr:nvSpPr>
      <xdr:spPr>
        <a:xfrm>
          <a:off x="4705350" y="342376125"/>
          <a:ext cx="0" cy="7800975"/>
        </a:xfrm>
        <a:prstGeom prst="line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006"/>
  <sheetViews>
    <sheetView tabSelected="1" view="pageBreakPreview" zoomScale="85" zoomScaleSheetLayoutView="85" zoomScalePageLayoutView="0" workbookViewId="0" topLeftCell="A1">
      <pane ySplit="6" topLeftCell="A7" activePane="bottomLeft" state="frozen"/>
      <selection pane="topLeft" activeCell="E1005" sqref="E1005:G1005"/>
      <selection pane="bottomLeft" activeCell="A2" sqref="A2"/>
    </sheetView>
  </sheetViews>
  <sheetFormatPr defaultColWidth="5.50390625" defaultRowHeight="13.5"/>
  <cols>
    <col min="1" max="1" width="17.50390625" style="28" bestFit="1" customWidth="1"/>
    <col min="2" max="2" width="18.375" style="2" bestFit="1" customWidth="1"/>
    <col min="3" max="3" width="13.875" style="28" bestFit="1" customWidth="1"/>
    <col min="4" max="4" width="9.00390625" style="29" bestFit="1" customWidth="1"/>
    <col min="5" max="5" width="18.375" style="30" bestFit="1" customWidth="1"/>
    <col min="6" max="6" width="25.00390625" style="2" customWidth="1"/>
    <col min="7" max="16384" width="5.50390625" style="2" customWidth="1"/>
  </cols>
  <sheetData>
    <row r="1" spans="1:6" ht="24">
      <c r="A1" s="25" t="s">
        <v>10</v>
      </c>
      <c r="B1" s="27" t="s">
        <v>28</v>
      </c>
      <c r="C1" s="27" t="s">
        <v>27</v>
      </c>
      <c r="D1" s="24" t="s">
        <v>25</v>
      </c>
      <c r="E1" s="24" t="s">
        <v>24</v>
      </c>
      <c r="F1" s="24" t="s">
        <v>34</v>
      </c>
    </row>
    <row r="2" spans="1:6" ht="25.5" customHeight="1">
      <c r="A2" s="48"/>
      <c r="B2" s="49"/>
      <c r="C2" s="49"/>
      <c r="D2" s="60">
        <f>COUNTA(A7:A65536)</f>
        <v>0</v>
      </c>
      <c r="E2" s="60">
        <f>SUM(E7:E65536)</f>
        <v>0</v>
      </c>
      <c r="F2" s="35">
        <f>ROUNDUP(D2/20,0)</f>
        <v>0</v>
      </c>
    </row>
    <row r="3" spans="1:5" ht="25.5" customHeight="1">
      <c r="A3" s="24" t="s">
        <v>2</v>
      </c>
      <c r="B3" s="64"/>
      <c r="C3" s="65"/>
      <c r="D3" s="65"/>
      <c r="E3" s="66"/>
    </row>
    <row r="4" spans="1:5" ht="25.5" customHeight="1">
      <c r="A4" s="24" t="s">
        <v>93</v>
      </c>
      <c r="B4" s="67"/>
      <c r="C4" s="68"/>
      <c r="D4" s="62"/>
      <c r="E4" s="63"/>
    </row>
    <row r="5" spans="1:5" ht="16.5" customHeight="1" thickBot="1">
      <c r="A5" s="6"/>
      <c r="B5" s="6"/>
      <c r="C5" s="6"/>
      <c r="D5" s="6"/>
      <c r="E5" s="2"/>
    </row>
    <row r="6" spans="1:5" ht="28.5" customHeight="1" thickTop="1">
      <c r="A6" s="32" t="s">
        <v>7</v>
      </c>
      <c r="B6" s="33" t="s">
        <v>91</v>
      </c>
      <c r="C6" s="34" t="s">
        <v>44</v>
      </c>
      <c r="D6" s="31" t="s">
        <v>4</v>
      </c>
      <c r="E6" s="31" t="s">
        <v>35</v>
      </c>
    </row>
    <row r="7" spans="1:7" ht="25.5" customHeight="1">
      <c r="A7" s="50"/>
      <c r="B7" s="51"/>
      <c r="C7" s="52"/>
      <c r="D7" s="55">
        <f>IF(A7="","",1)</f>
      </c>
      <c r="E7" s="54">
        <f>C7*10000</f>
        <v>0</v>
      </c>
      <c r="F7" s="56"/>
      <c r="G7" s="56"/>
    </row>
    <row r="8" spans="1:7" ht="25.5" customHeight="1">
      <c r="A8" s="50"/>
      <c r="B8" s="51"/>
      <c r="C8" s="53"/>
      <c r="D8" s="55">
        <f>IF(A8="","",D7+1)</f>
      </c>
      <c r="E8" s="54">
        <f aca="true" t="shared" si="0" ref="E8:E26">C8*10000</f>
        <v>0</v>
      </c>
      <c r="F8" s="56"/>
      <c r="G8" s="56"/>
    </row>
    <row r="9" spans="1:7" ht="25.5" customHeight="1">
      <c r="A9" s="50"/>
      <c r="B9" s="51"/>
      <c r="C9" s="53"/>
      <c r="D9" s="55">
        <f aca="true" t="shared" si="1" ref="D9:D27">IF(A9="","",D8+1)</f>
      </c>
      <c r="E9" s="54">
        <f t="shared" si="0"/>
        <v>0</v>
      </c>
      <c r="F9" s="56"/>
      <c r="G9" s="56"/>
    </row>
    <row r="10" spans="1:7" ht="25.5" customHeight="1">
      <c r="A10" s="50"/>
      <c r="B10" s="51"/>
      <c r="C10" s="53"/>
      <c r="D10" s="59">
        <f t="shared" si="1"/>
      </c>
      <c r="E10" s="54">
        <f t="shared" si="0"/>
        <v>0</v>
      </c>
      <c r="F10" s="56"/>
      <c r="G10" s="56"/>
    </row>
    <row r="11" spans="1:7" ht="25.5" customHeight="1">
      <c r="A11" s="50"/>
      <c r="B11" s="51"/>
      <c r="C11" s="53"/>
      <c r="D11" s="59">
        <f t="shared" si="1"/>
      </c>
      <c r="E11" s="54">
        <f t="shared" si="0"/>
        <v>0</v>
      </c>
      <c r="F11" s="56"/>
      <c r="G11" s="56"/>
    </row>
    <row r="12" spans="1:7" ht="25.5" customHeight="1">
      <c r="A12" s="50"/>
      <c r="B12" s="51"/>
      <c r="C12" s="53"/>
      <c r="D12" s="59">
        <f t="shared" si="1"/>
      </c>
      <c r="E12" s="54">
        <f t="shared" si="0"/>
        <v>0</v>
      </c>
      <c r="F12" s="56"/>
      <c r="G12" s="56"/>
    </row>
    <row r="13" spans="1:7" ht="25.5" customHeight="1">
      <c r="A13" s="50"/>
      <c r="B13" s="51"/>
      <c r="C13" s="53"/>
      <c r="D13" s="59">
        <f t="shared" si="1"/>
      </c>
      <c r="E13" s="54">
        <f t="shared" si="0"/>
        <v>0</v>
      </c>
      <c r="F13" s="56"/>
      <c r="G13" s="56"/>
    </row>
    <row r="14" spans="1:7" ht="25.5" customHeight="1">
      <c r="A14" s="50"/>
      <c r="B14" s="51"/>
      <c r="C14" s="53"/>
      <c r="D14" s="59">
        <f t="shared" si="1"/>
      </c>
      <c r="E14" s="54">
        <f t="shared" si="0"/>
        <v>0</v>
      </c>
      <c r="F14" s="56"/>
      <c r="G14" s="56"/>
    </row>
    <row r="15" spans="1:7" ht="25.5" customHeight="1">
      <c r="A15" s="50"/>
      <c r="B15" s="51"/>
      <c r="C15" s="53"/>
      <c r="D15" s="59">
        <f t="shared" si="1"/>
      </c>
      <c r="E15" s="54">
        <f t="shared" si="0"/>
        <v>0</v>
      </c>
      <c r="F15" s="56"/>
      <c r="G15" s="56"/>
    </row>
    <row r="16" spans="1:7" ht="25.5" customHeight="1">
      <c r="A16" s="50"/>
      <c r="B16" s="51"/>
      <c r="C16" s="53"/>
      <c r="D16" s="59">
        <f t="shared" si="1"/>
      </c>
      <c r="E16" s="54">
        <f t="shared" si="0"/>
        <v>0</v>
      </c>
      <c r="F16" s="56"/>
      <c r="G16" s="56"/>
    </row>
    <row r="17" spans="1:7" ht="25.5" customHeight="1">
      <c r="A17" s="50"/>
      <c r="B17" s="51"/>
      <c r="C17" s="53"/>
      <c r="D17" s="59">
        <f t="shared" si="1"/>
      </c>
      <c r="E17" s="54">
        <f t="shared" si="0"/>
        <v>0</v>
      </c>
      <c r="F17" s="56"/>
      <c r="G17" s="56"/>
    </row>
    <row r="18" spans="1:7" ht="25.5" customHeight="1">
      <c r="A18" s="50"/>
      <c r="B18" s="51"/>
      <c r="C18" s="53"/>
      <c r="D18" s="59">
        <f t="shared" si="1"/>
      </c>
      <c r="E18" s="54">
        <f t="shared" si="0"/>
        <v>0</v>
      </c>
      <c r="F18" s="56"/>
      <c r="G18" s="56"/>
    </row>
    <row r="19" spans="1:7" ht="25.5" customHeight="1">
      <c r="A19" s="50"/>
      <c r="B19" s="51"/>
      <c r="C19" s="53"/>
      <c r="D19" s="59">
        <f t="shared" si="1"/>
      </c>
      <c r="E19" s="54">
        <f t="shared" si="0"/>
        <v>0</v>
      </c>
      <c r="F19" s="56"/>
      <c r="G19" s="56"/>
    </row>
    <row r="20" spans="1:7" ht="25.5" customHeight="1">
      <c r="A20" s="50"/>
      <c r="B20" s="51"/>
      <c r="C20" s="53"/>
      <c r="D20" s="59">
        <f t="shared" si="1"/>
      </c>
      <c r="E20" s="54">
        <f t="shared" si="0"/>
        <v>0</v>
      </c>
      <c r="F20" s="56"/>
      <c r="G20" s="56"/>
    </row>
    <row r="21" spans="1:7" ht="25.5" customHeight="1">
      <c r="A21" s="50"/>
      <c r="B21" s="51"/>
      <c r="C21" s="53"/>
      <c r="D21" s="59">
        <f t="shared" si="1"/>
      </c>
      <c r="E21" s="54">
        <f t="shared" si="0"/>
        <v>0</v>
      </c>
      <c r="F21" s="56"/>
      <c r="G21" s="56"/>
    </row>
    <row r="22" spans="1:7" ht="25.5" customHeight="1">
      <c r="A22" s="50"/>
      <c r="B22" s="51"/>
      <c r="C22" s="53"/>
      <c r="D22" s="59">
        <f t="shared" si="1"/>
      </c>
      <c r="E22" s="54">
        <f t="shared" si="0"/>
        <v>0</v>
      </c>
      <c r="F22" s="56"/>
      <c r="G22" s="56"/>
    </row>
    <row r="23" spans="1:7" ht="25.5" customHeight="1">
      <c r="A23" s="50"/>
      <c r="B23" s="51"/>
      <c r="C23" s="53"/>
      <c r="D23" s="59">
        <f t="shared" si="1"/>
      </c>
      <c r="E23" s="54">
        <f t="shared" si="0"/>
        <v>0</v>
      </c>
      <c r="F23" s="56"/>
      <c r="G23" s="56"/>
    </row>
    <row r="24" spans="1:7" ht="25.5" customHeight="1">
      <c r="A24" s="50"/>
      <c r="B24" s="51"/>
      <c r="C24" s="53"/>
      <c r="D24" s="59">
        <f t="shared" si="1"/>
      </c>
      <c r="E24" s="54">
        <f t="shared" si="0"/>
        <v>0</v>
      </c>
      <c r="F24" s="56">
        <v>1</v>
      </c>
      <c r="G24" s="56"/>
    </row>
    <row r="25" spans="1:7" ht="25.5" customHeight="1">
      <c r="A25" s="50"/>
      <c r="B25" s="51"/>
      <c r="C25" s="53"/>
      <c r="D25" s="59">
        <f t="shared" si="1"/>
      </c>
      <c r="E25" s="54">
        <f t="shared" si="0"/>
        <v>0</v>
      </c>
      <c r="F25" s="56" t="s">
        <v>29</v>
      </c>
      <c r="G25" s="56"/>
    </row>
    <row r="26" spans="1:7" ht="25.5" customHeight="1">
      <c r="A26" s="50"/>
      <c r="B26" s="51"/>
      <c r="C26" s="53"/>
      <c r="D26" s="59">
        <f t="shared" si="1"/>
      </c>
      <c r="E26" s="57">
        <f t="shared" si="0"/>
        <v>0</v>
      </c>
      <c r="F26" s="58">
        <f>SUM(E7:E26)</f>
        <v>0</v>
      </c>
      <c r="G26" s="56"/>
    </row>
    <row r="27" spans="1:7" ht="25.5" customHeight="1">
      <c r="A27" s="50"/>
      <c r="B27" s="51"/>
      <c r="C27" s="53"/>
      <c r="D27" s="59">
        <f t="shared" si="1"/>
      </c>
      <c r="E27" s="57">
        <f>C27*10000</f>
        <v>0</v>
      </c>
      <c r="F27" s="56"/>
      <c r="G27" s="56"/>
    </row>
    <row r="28" spans="1:7" ht="25.5" customHeight="1">
      <c r="A28" s="50"/>
      <c r="B28" s="51"/>
      <c r="C28" s="53"/>
      <c r="D28" s="59">
        <f>IF(A28="","",D27+1)</f>
      </c>
      <c r="E28" s="54">
        <f aca="true" t="shared" si="2" ref="E28:E46">C28*10000</f>
        <v>0</v>
      </c>
      <c r="F28" s="56"/>
      <c r="G28" s="56"/>
    </row>
    <row r="29" spans="1:7" ht="25.5" customHeight="1">
      <c r="A29" s="50"/>
      <c r="B29" s="51"/>
      <c r="C29" s="53"/>
      <c r="D29" s="59">
        <f aca="true" t="shared" si="3" ref="D29:D47">IF(A29="","",D28+1)</f>
      </c>
      <c r="E29" s="54">
        <f t="shared" si="2"/>
        <v>0</v>
      </c>
      <c r="F29" s="56"/>
      <c r="G29" s="56"/>
    </row>
    <row r="30" spans="1:7" ht="25.5" customHeight="1">
      <c r="A30" s="50"/>
      <c r="B30" s="51"/>
      <c r="C30" s="53"/>
      <c r="D30" s="59">
        <f t="shared" si="3"/>
      </c>
      <c r="E30" s="54">
        <f t="shared" si="2"/>
        <v>0</v>
      </c>
      <c r="F30" s="56"/>
      <c r="G30" s="56"/>
    </row>
    <row r="31" spans="1:7" ht="25.5" customHeight="1">
      <c r="A31" s="50"/>
      <c r="B31" s="51"/>
      <c r="C31" s="53"/>
      <c r="D31" s="59">
        <f t="shared" si="3"/>
      </c>
      <c r="E31" s="54">
        <f t="shared" si="2"/>
        <v>0</v>
      </c>
      <c r="F31" s="56"/>
      <c r="G31" s="56"/>
    </row>
    <row r="32" spans="1:7" ht="25.5" customHeight="1">
      <c r="A32" s="50"/>
      <c r="B32" s="51"/>
      <c r="C32" s="53"/>
      <c r="D32" s="59">
        <f t="shared" si="3"/>
      </c>
      <c r="E32" s="54">
        <f t="shared" si="2"/>
        <v>0</v>
      </c>
      <c r="F32" s="56"/>
      <c r="G32" s="56"/>
    </row>
    <row r="33" spans="1:7" ht="25.5" customHeight="1">
      <c r="A33" s="50"/>
      <c r="B33" s="51"/>
      <c r="C33" s="53"/>
      <c r="D33" s="59">
        <f t="shared" si="3"/>
      </c>
      <c r="E33" s="54">
        <f t="shared" si="2"/>
        <v>0</v>
      </c>
      <c r="F33" s="56"/>
      <c r="G33" s="56"/>
    </row>
    <row r="34" spans="1:7" ht="25.5" customHeight="1">
      <c r="A34" s="50"/>
      <c r="B34" s="51"/>
      <c r="C34" s="53"/>
      <c r="D34" s="59">
        <f t="shared" si="3"/>
      </c>
      <c r="E34" s="54">
        <f t="shared" si="2"/>
        <v>0</v>
      </c>
      <c r="F34" s="56"/>
      <c r="G34" s="56"/>
    </row>
    <row r="35" spans="1:7" ht="25.5" customHeight="1">
      <c r="A35" s="50"/>
      <c r="B35" s="51"/>
      <c r="C35" s="53"/>
      <c r="D35" s="59">
        <f t="shared" si="3"/>
      </c>
      <c r="E35" s="54">
        <f t="shared" si="2"/>
        <v>0</v>
      </c>
      <c r="F35" s="56"/>
      <c r="G35" s="56"/>
    </row>
    <row r="36" spans="1:7" ht="25.5" customHeight="1">
      <c r="A36" s="50"/>
      <c r="B36" s="51"/>
      <c r="C36" s="53"/>
      <c r="D36" s="59">
        <f t="shared" si="3"/>
      </c>
      <c r="E36" s="54">
        <f t="shared" si="2"/>
        <v>0</v>
      </c>
      <c r="F36" s="56"/>
      <c r="G36" s="56"/>
    </row>
    <row r="37" spans="1:7" ht="25.5" customHeight="1">
      <c r="A37" s="50"/>
      <c r="B37" s="51"/>
      <c r="C37" s="53"/>
      <c r="D37" s="59">
        <f t="shared" si="3"/>
      </c>
      <c r="E37" s="54">
        <f t="shared" si="2"/>
        <v>0</v>
      </c>
      <c r="F37" s="56"/>
      <c r="G37" s="56"/>
    </row>
    <row r="38" spans="1:7" ht="25.5" customHeight="1">
      <c r="A38" s="50"/>
      <c r="B38" s="51"/>
      <c r="C38" s="53"/>
      <c r="D38" s="59">
        <f t="shared" si="3"/>
      </c>
      <c r="E38" s="54">
        <f t="shared" si="2"/>
        <v>0</v>
      </c>
      <c r="F38" s="56"/>
      <c r="G38" s="56"/>
    </row>
    <row r="39" spans="1:7" ht="25.5" customHeight="1">
      <c r="A39" s="50"/>
      <c r="B39" s="51"/>
      <c r="C39" s="53"/>
      <c r="D39" s="59">
        <f t="shared" si="3"/>
      </c>
      <c r="E39" s="54">
        <f t="shared" si="2"/>
        <v>0</v>
      </c>
      <c r="F39" s="56"/>
      <c r="G39" s="56"/>
    </row>
    <row r="40" spans="1:7" ht="25.5" customHeight="1">
      <c r="A40" s="50"/>
      <c r="B40" s="51"/>
      <c r="C40" s="53"/>
      <c r="D40" s="59">
        <f t="shared" si="3"/>
      </c>
      <c r="E40" s="54">
        <f t="shared" si="2"/>
        <v>0</v>
      </c>
      <c r="F40" s="56"/>
      <c r="G40" s="56"/>
    </row>
    <row r="41" spans="1:7" ht="25.5" customHeight="1">
      <c r="A41" s="50"/>
      <c r="B41" s="51"/>
      <c r="C41" s="53"/>
      <c r="D41" s="59">
        <f t="shared" si="3"/>
      </c>
      <c r="E41" s="54">
        <f t="shared" si="2"/>
        <v>0</v>
      </c>
      <c r="F41" s="56"/>
      <c r="G41" s="56"/>
    </row>
    <row r="42" spans="1:7" ht="25.5" customHeight="1">
      <c r="A42" s="50"/>
      <c r="B42" s="51"/>
      <c r="C42" s="53"/>
      <c r="D42" s="59">
        <f t="shared" si="3"/>
      </c>
      <c r="E42" s="54">
        <f t="shared" si="2"/>
        <v>0</v>
      </c>
      <c r="F42" s="56"/>
      <c r="G42" s="56"/>
    </row>
    <row r="43" spans="1:7" ht="25.5" customHeight="1">
      <c r="A43" s="50"/>
      <c r="B43" s="51"/>
      <c r="C43" s="53"/>
      <c r="D43" s="59">
        <f t="shared" si="3"/>
      </c>
      <c r="E43" s="54">
        <f t="shared" si="2"/>
        <v>0</v>
      </c>
      <c r="F43" s="56"/>
      <c r="G43" s="56"/>
    </row>
    <row r="44" spans="1:7" ht="25.5" customHeight="1">
      <c r="A44" s="50"/>
      <c r="B44" s="51"/>
      <c r="C44" s="53"/>
      <c r="D44" s="59">
        <f t="shared" si="3"/>
      </c>
      <c r="E44" s="54">
        <f t="shared" si="2"/>
        <v>0</v>
      </c>
      <c r="F44" s="56"/>
      <c r="G44" s="56"/>
    </row>
    <row r="45" spans="1:7" ht="25.5" customHeight="1">
      <c r="A45" s="50"/>
      <c r="B45" s="51"/>
      <c r="C45" s="53"/>
      <c r="D45" s="59">
        <f t="shared" si="3"/>
      </c>
      <c r="E45" s="54">
        <f t="shared" si="2"/>
        <v>0</v>
      </c>
      <c r="F45" s="56" t="s">
        <v>30</v>
      </c>
      <c r="G45" s="56"/>
    </row>
    <row r="46" spans="1:7" ht="25.5" customHeight="1">
      <c r="A46" s="50"/>
      <c r="B46" s="51"/>
      <c r="C46" s="53"/>
      <c r="D46" s="59">
        <f t="shared" si="3"/>
      </c>
      <c r="E46" s="54">
        <f t="shared" si="2"/>
        <v>0</v>
      </c>
      <c r="F46" s="58">
        <f>SUM(E27:E46)</f>
        <v>0</v>
      </c>
      <c r="G46" s="56"/>
    </row>
    <row r="47" spans="1:7" ht="25.5" customHeight="1">
      <c r="A47" s="50"/>
      <c r="B47" s="51"/>
      <c r="C47" s="53"/>
      <c r="D47" s="59">
        <f t="shared" si="3"/>
      </c>
      <c r="E47" s="57">
        <f>C47*10000</f>
        <v>0</v>
      </c>
      <c r="F47" s="56"/>
      <c r="G47" s="56"/>
    </row>
    <row r="48" spans="1:7" ht="25.5" customHeight="1">
      <c r="A48" s="50"/>
      <c r="B48" s="51"/>
      <c r="C48" s="53"/>
      <c r="D48" s="59">
        <f>IF(A48="","",D47+1)</f>
      </c>
      <c r="E48" s="54">
        <f aca="true" t="shared" si="4" ref="E48:E66">C48*10000</f>
        <v>0</v>
      </c>
      <c r="F48" s="56"/>
      <c r="G48" s="56"/>
    </row>
    <row r="49" spans="1:7" ht="25.5" customHeight="1">
      <c r="A49" s="50"/>
      <c r="B49" s="51"/>
      <c r="C49" s="53"/>
      <c r="D49" s="59">
        <f aca="true" t="shared" si="5" ref="D49:D67">IF(A49="","",D48+1)</f>
      </c>
      <c r="E49" s="54">
        <f t="shared" si="4"/>
        <v>0</v>
      </c>
      <c r="F49" s="56"/>
      <c r="G49" s="56"/>
    </row>
    <row r="50" spans="1:7" ht="25.5" customHeight="1">
      <c r="A50" s="50"/>
      <c r="B50" s="51"/>
      <c r="C50" s="53"/>
      <c r="D50" s="59">
        <f t="shared" si="5"/>
      </c>
      <c r="E50" s="54">
        <f t="shared" si="4"/>
        <v>0</v>
      </c>
      <c r="F50" s="56"/>
      <c r="G50" s="56"/>
    </row>
    <row r="51" spans="1:7" ht="25.5" customHeight="1">
      <c r="A51" s="50"/>
      <c r="B51" s="51"/>
      <c r="C51" s="53"/>
      <c r="D51" s="59">
        <f t="shared" si="5"/>
      </c>
      <c r="E51" s="54">
        <f t="shared" si="4"/>
        <v>0</v>
      </c>
      <c r="F51" s="56"/>
      <c r="G51" s="56"/>
    </row>
    <row r="52" spans="1:7" ht="25.5" customHeight="1">
      <c r="A52" s="50"/>
      <c r="B52" s="51"/>
      <c r="C52" s="53"/>
      <c r="D52" s="59">
        <f t="shared" si="5"/>
      </c>
      <c r="E52" s="54">
        <f t="shared" si="4"/>
        <v>0</v>
      </c>
      <c r="F52" s="56"/>
      <c r="G52" s="56"/>
    </row>
    <row r="53" spans="1:7" ht="25.5" customHeight="1">
      <c r="A53" s="50"/>
      <c r="B53" s="51"/>
      <c r="C53" s="53"/>
      <c r="D53" s="59">
        <f t="shared" si="5"/>
      </c>
      <c r="E53" s="54">
        <f t="shared" si="4"/>
        <v>0</v>
      </c>
      <c r="F53" s="56"/>
      <c r="G53" s="56"/>
    </row>
    <row r="54" spans="1:7" ht="25.5" customHeight="1">
      <c r="A54" s="50"/>
      <c r="B54" s="51"/>
      <c r="C54" s="53"/>
      <c r="D54" s="59">
        <f t="shared" si="5"/>
      </c>
      <c r="E54" s="54">
        <f t="shared" si="4"/>
        <v>0</v>
      </c>
      <c r="F54" s="56"/>
      <c r="G54" s="56"/>
    </row>
    <row r="55" spans="1:7" ht="25.5" customHeight="1">
      <c r="A55" s="50"/>
      <c r="B55" s="51"/>
      <c r="C55" s="53"/>
      <c r="D55" s="59">
        <f t="shared" si="5"/>
      </c>
      <c r="E55" s="54">
        <f t="shared" si="4"/>
        <v>0</v>
      </c>
      <c r="F55" s="56"/>
      <c r="G55" s="56"/>
    </row>
    <row r="56" spans="1:7" ht="25.5" customHeight="1">
      <c r="A56" s="50"/>
      <c r="B56" s="51"/>
      <c r="C56" s="53"/>
      <c r="D56" s="59">
        <f t="shared" si="5"/>
      </c>
      <c r="E56" s="54">
        <f t="shared" si="4"/>
        <v>0</v>
      </c>
      <c r="F56" s="56"/>
      <c r="G56" s="56"/>
    </row>
    <row r="57" spans="1:7" ht="25.5" customHeight="1">
      <c r="A57" s="50"/>
      <c r="B57" s="51"/>
      <c r="C57" s="53"/>
      <c r="D57" s="59">
        <f t="shared" si="5"/>
      </c>
      <c r="E57" s="54">
        <f t="shared" si="4"/>
        <v>0</v>
      </c>
      <c r="F57" s="56"/>
      <c r="G57" s="56"/>
    </row>
    <row r="58" spans="1:7" ht="25.5" customHeight="1">
      <c r="A58" s="50"/>
      <c r="B58" s="51"/>
      <c r="C58" s="53"/>
      <c r="D58" s="59">
        <f t="shared" si="5"/>
      </c>
      <c r="E58" s="54">
        <f t="shared" si="4"/>
        <v>0</v>
      </c>
      <c r="F58" s="56"/>
      <c r="G58" s="56"/>
    </row>
    <row r="59" spans="1:7" ht="25.5" customHeight="1">
      <c r="A59" s="50"/>
      <c r="B59" s="51"/>
      <c r="C59" s="53"/>
      <c r="D59" s="59">
        <f t="shared" si="5"/>
      </c>
      <c r="E59" s="54">
        <f t="shared" si="4"/>
        <v>0</v>
      </c>
      <c r="F59" s="56"/>
      <c r="G59" s="56"/>
    </row>
    <row r="60" spans="1:7" ht="25.5" customHeight="1">
      <c r="A60" s="50"/>
      <c r="B60" s="51"/>
      <c r="C60" s="53"/>
      <c r="D60" s="59">
        <f t="shared" si="5"/>
      </c>
      <c r="E60" s="54">
        <f t="shared" si="4"/>
        <v>0</v>
      </c>
      <c r="F60" s="56"/>
      <c r="G60" s="56"/>
    </row>
    <row r="61" spans="1:7" ht="25.5" customHeight="1">
      <c r="A61" s="50"/>
      <c r="B61" s="51"/>
      <c r="C61" s="53"/>
      <c r="D61" s="59">
        <f t="shared" si="5"/>
      </c>
      <c r="E61" s="54">
        <f t="shared" si="4"/>
        <v>0</v>
      </c>
      <c r="F61" s="56"/>
      <c r="G61" s="56"/>
    </row>
    <row r="62" spans="1:7" ht="25.5" customHeight="1">
      <c r="A62" s="50"/>
      <c r="B62" s="51"/>
      <c r="C62" s="53"/>
      <c r="D62" s="59">
        <f t="shared" si="5"/>
      </c>
      <c r="E62" s="54">
        <f t="shared" si="4"/>
        <v>0</v>
      </c>
      <c r="F62" s="56"/>
      <c r="G62" s="56"/>
    </row>
    <row r="63" spans="1:7" ht="25.5" customHeight="1">
      <c r="A63" s="50"/>
      <c r="B63" s="51"/>
      <c r="C63" s="53"/>
      <c r="D63" s="59">
        <f t="shared" si="5"/>
      </c>
      <c r="E63" s="54">
        <f t="shared" si="4"/>
        <v>0</v>
      </c>
      <c r="F63" s="56"/>
      <c r="G63" s="56"/>
    </row>
    <row r="64" spans="1:7" ht="25.5" customHeight="1">
      <c r="A64" s="50"/>
      <c r="B64" s="51"/>
      <c r="C64" s="53"/>
      <c r="D64" s="59">
        <f t="shared" si="5"/>
      </c>
      <c r="E64" s="54">
        <f t="shared" si="4"/>
        <v>0</v>
      </c>
      <c r="F64" s="56"/>
      <c r="G64" s="56"/>
    </row>
    <row r="65" spans="1:7" ht="25.5" customHeight="1">
      <c r="A65" s="50"/>
      <c r="B65" s="51"/>
      <c r="C65" s="53"/>
      <c r="D65" s="59">
        <f t="shared" si="5"/>
      </c>
      <c r="E65" s="54">
        <f t="shared" si="4"/>
        <v>0</v>
      </c>
      <c r="F65" s="56" t="s">
        <v>31</v>
      </c>
      <c r="G65" s="56"/>
    </row>
    <row r="66" spans="1:7" ht="25.5" customHeight="1">
      <c r="A66" s="50"/>
      <c r="B66" s="51"/>
      <c r="C66" s="53"/>
      <c r="D66" s="59">
        <f t="shared" si="5"/>
      </c>
      <c r="E66" s="54">
        <f t="shared" si="4"/>
        <v>0</v>
      </c>
      <c r="F66" s="58">
        <f>SUM(E47:E66)</f>
        <v>0</v>
      </c>
      <c r="G66" s="56"/>
    </row>
    <row r="67" spans="1:7" ht="25.5" customHeight="1">
      <c r="A67" s="50"/>
      <c r="B67" s="51"/>
      <c r="C67" s="53"/>
      <c r="D67" s="59">
        <f t="shared" si="5"/>
      </c>
      <c r="E67" s="57">
        <f>C67*10000</f>
        <v>0</v>
      </c>
      <c r="F67" s="56"/>
      <c r="G67" s="56"/>
    </row>
    <row r="68" spans="1:7" ht="25.5" customHeight="1">
      <c r="A68" s="50"/>
      <c r="B68" s="51"/>
      <c r="C68" s="53"/>
      <c r="D68" s="59">
        <f>IF(A68="","",D67+1)</f>
      </c>
      <c r="E68" s="54">
        <f aca="true" t="shared" si="6" ref="E68:E86">C68*10000</f>
        <v>0</v>
      </c>
      <c r="F68" s="56"/>
      <c r="G68" s="56"/>
    </row>
    <row r="69" spans="1:7" ht="25.5" customHeight="1">
      <c r="A69" s="50"/>
      <c r="B69" s="51"/>
      <c r="C69" s="53"/>
      <c r="D69" s="59">
        <f aca="true" t="shared" si="7" ref="D69:D87">IF(A69="","",D68+1)</f>
      </c>
      <c r="E69" s="54">
        <f t="shared" si="6"/>
        <v>0</v>
      </c>
      <c r="F69" s="56"/>
      <c r="G69" s="56"/>
    </row>
    <row r="70" spans="1:7" ht="25.5" customHeight="1">
      <c r="A70" s="50"/>
      <c r="B70" s="51"/>
      <c r="C70" s="53"/>
      <c r="D70" s="59">
        <f t="shared" si="7"/>
      </c>
      <c r="E70" s="54">
        <f t="shared" si="6"/>
        <v>0</v>
      </c>
      <c r="F70" s="56"/>
      <c r="G70" s="56"/>
    </row>
    <row r="71" spans="1:7" ht="25.5" customHeight="1">
      <c r="A71" s="50"/>
      <c r="B71" s="51"/>
      <c r="C71" s="53"/>
      <c r="D71" s="59">
        <f t="shared" si="7"/>
      </c>
      <c r="E71" s="54">
        <f t="shared" si="6"/>
        <v>0</v>
      </c>
      <c r="F71" s="56"/>
      <c r="G71" s="56"/>
    </row>
    <row r="72" spans="1:7" ht="25.5" customHeight="1">
      <c r="A72" s="50"/>
      <c r="B72" s="51"/>
      <c r="C72" s="53"/>
      <c r="D72" s="59">
        <f t="shared" si="7"/>
      </c>
      <c r="E72" s="54">
        <f t="shared" si="6"/>
        <v>0</v>
      </c>
      <c r="F72" s="56"/>
      <c r="G72" s="56"/>
    </row>
    <row r="73" spans="1:7" ht="25.5" customHeight="1">
      <c r="A73" s="50"/>
      <c r="B73" s="51"/>
      <c r="C73" s="53"/>
      <c r="D73" s="59">
        <f t="shared" si="7"/>
      </c>
      <c r="E73" s="54">
        <f t="shared" si="6"/>
        <v>0</v>
      </c>
      <c r="F73" s="56"/>
      <c r="G73" s="56"/>
    </row>
    <row r="74" spans="1:7" ht="25.5" customHeight="1">
      <c r="A74" s="50"/>
      <c r="B74" s="51"/>
      <c r="C74" s="53"/>
      <c r="D74" s="59">
        <f t="shared" si="7"/>
      </c>
      <c r="E74" s="54">
        <f t="shared" si="6"/>
        <v>0</v>
      </c>
      <c r="F74" s="56"/>
      <c r="G74" s="56"/>
    </row>
    <row r="75" spans="1:7" ht="25.5" customHeight="1">
      <c r="A75" s="50"/>
      <c r="B75" s="51"/>
      <c r="C75" s="53"/>
      <c r="D75" s="59">
        <f t="shared" si="7"/>
      </c>
      <c r="E75" s="54">
        <f t="shared" si="6"/>
        <v>0</v>
      </c>
      <c r="F75" s="56"/>
      <c r="G75" s="56"/>
    </row>
    <row r="76" spans="1:7" ht="25.5" customHeight="1">
      <c r="A76" s="50"/>
      <c r="B76" s="51"/>
      <c r="C76" s="53"/>
      <c r="D76" s="59">
        <f t="shared" si="7"/>
      </c>
      <c r="E76" s="54">
        <f t="shared" si="6"/>
        <v>0</v>
      </c>
      <c r="F76" s="56"/>
      <c r="G76" s="56"/>
    </row>
    <row r="77" spans="1:7" ht="25.5" customHeight="1">
      <c r="A77" s="50"/>
      <c r="B77" s="51"/>
      <c r="C77" s="53"/>
      <c r="D77" s="59">
        <f t="shared" si="7"/>
      </c>
      <c r="E77" s="54">
        <f t="shared" si="6"/>
        <v>0</v>
      </c>
      <c r="F77" s="56"/>
      <c r="G77" s="56"/>
    </row>
    <row r="78" spans="1:7" ht="25.5" customHeight="1">
      <c r="A78" s="50"/>
      <c r="B78" s="51"/>
      <c r="C78" s="53"/>
      <c r="D78" s="59">
        <f t="shared" si="7"/>
      </c>
      <c r="E78" s="54">
        <f t="shared" si="6"/>
        <v>0</v>
      </c>
      <c r="F78" s="56"/>
      <c r="G78" s="56"/>
    </row>
    <row r="79" spans="1:7" ht="25.5" customHeight="1">
      <c r="A79" s="50"/>
      <c r="B79" s="51"/>
      <c r="C79" s="53"/>
      <c r="D79" s="59">
        <f t="shared" si="7"/>
      </c>
      <c r="E79" s="54">
        <f t="shared" si="6"/>
        <v>0</v>
      </c>
      <c r="F79" s="56"/>
      <c r="G79" s="56"/>
    </row>
    <row r="80" spans="1:7" ht="25.5" customHeight="1">
      <c r="A80" s="50"/>
      <c r="B80" s="51"/>
      <c r="C80" s="53"/>
      <c r="D80" s="59">
        <f t="shared" si="7"/>
      </c>
      <c r="E80" s="54">
        <f t="shared" si="6"/>
        <v>0</v>
      </c>
      <c r="F80" s="56"/>
      <c r="G80" s="56"/>
    </row>
    <row r="81" spans="1:7" ht="25.5" customHeight="1">
      <c r="A81" s="50"/>
      <c r="B81" s="51"/>
      <c r="C81" s="53"/>
      <c r="D81" s="59">
        <f t="shared" si="7"/>
      </c>
      <c r="E81" s="54">
        <f t="shared" si="6"/>
        <v>0</v>
      </c>
      <c r="F81" s="56"/>
      <c r="G81" s="56"/>
    </row>
    <row r="82" spans="1:7" ht="25.5" customHeight="1">
      <c r="A82" s="50"/>
      <c r="B82" s="51"/>
      <c r="C82" s="53"/>
      <c r="D82" s="59">
        <f t="shared" si="7"/>
      </c>
      <c r="E82" s="54">
        <f t="shared" si="6"/>
        <v>0</v>
      </c>
      <c r="F82" s="56"/>
      <c r="G82" s="56"/>
    </row>
    <row r="83" spans="1:7" ht="25.5" customHeight="1">
      <c r="A83" s="50"/>
      <c r="B83" s="51"/>
      <c r="C83" s="53"/>
      <c r="D83" s="59">
        <f t="shared" si="7"/>
      </c>
      <c r="E83" s="54">
        <f t="shared" si="6"/>
        <v>0</v>
      </c>
      <c r="F83" s="56"/>
      <c r="G83" s="56"/>
    </row>
    <row r="84" spans="1:7" ht="25.5" customHeight="1">
      <c r="A84" s="50"/>
      <c r="B84" s="51"/>
      <c r="C84" s="53"/>
      <c r="D84" s="59">
        <f t="shared" si="7"/>
      </c>
      <c r="E84" s="54">
        <f t="shared" si="6"/>
        <v>0</v>
      </c>
      <c r="F84" s="56"/>
      <c r="G84" s="56"/>
    </row>
    <row r="85" spans="1:7" ht="25.5" customHeight="1">
      <c r="A85" s="50"/>
      <c r="B85" s="51"/>
      <c r="C85" s="53"/>
      <c r="D85" s="59">
        <f t="shared" si="7"/>
      </c>
      <c r="E85" s="54">
        <f t="shared" si="6"/>
        <v>0</v>
      </c>
      <c r="F85" s="56" t="s">
        <v>32</v>
      </c>
      <c r="G85" s="56"/>
    </row>
    <row r="86" spans="1:7" ht="25.5" customHeight="1">
      <c r="A86" s="50"/>
      <c r="B86" s="51"/>
      <c r="C86" s="53"/>
      <c r="D86" s="59">
        <f t="shared" si="7"/>
      </c>
      <c r="E86" s="54">
        <f t="shared" si="6"/>
        <v>0</v>
      </c>
      <c r="F86" s="58">
        <f>SUM(E67:E86)</f>
        <v>0</v>
      </c>
      <c r="G86" s="56"/>
    </row>
    <row r="87" spans="1:7" ht="25.5" customHeight="1">
      <c r="A87" s="50"/>
      <c r="B87" s="51"/>
      <c r="C87" s="53"/>
      <c r="D87" s="59">
        <f t="shared" si="7"/>
      </c>
      <c r="E87" s="57">
        <f>C87*10000</f>
        <v>0</v>
      </c>
      <c r="F87" s="56"/>
      <c r="G87" s="56"/>
    </row>
    <row r="88" spans="1:7" ht="25.5" customHeight="1">
      <c r="A88" s="50"/>
      <c r="B88" s="51"/>
      <c r="C88" s="53"/>
      <c r="D88" s="59">
        <f>IF(A88="","",D87+1)</f>
      </c>
      <c r="E88" s="54">
        <f aca="true" t="shared" si="8" ref="E88:E107">C88*10000</f>
        <v>0</v>
      </c>
      <c r="F88" s="56"/>
      <c r="G88" s="56"/>
    </row>
    <row r="89" spans="1:7" ht="25.5" customHeight="1">
      <c r="A89" s="50"/>
      <c r="B89" s="51"/>
      <c r="C89" s="53"/>
      <c r="D89" s="59">
        <f aca="true" t="shared" si="9" ref="D89:D108">IF(A89="","",D88+1)</f>
      </c>
      <c r="E89" s="54">
        <f t="shared" si="8"/>
        <v>0</v>
      </c>
      <c r="F89" s="56"/>
      <c r="G89" s="56"/>
    </row>
    <row r="90" spans="1:7" ht="25.5" customHeight="1">
      <c r="A90" s="50"/>
      <c r="B90" s="51"/>
      <c r="C90" s="53"/>
      <c r="D90" s="59">
        <f t="shared" si="9"/>
      </c>
      <c r="E90" s="54">
        <f t="shared" si="8"/>
        <v>0</v>
      </c>
      <c r="F90" s="56"/>
      <c r="G90" s="56"/>
    </row>
    <row r="91" spans="1:7" ht="25.5" customHeight="1">
      <c r="A91" s="50"/>
      <c r="B91" s="51"/>
      <c r="C91" s="53"/>
      <c r="D91" s="59">
        <f t="shared" si="9"/>
      </c>
      <c r="E91" s="54">
        <f t="shared" si="8"/>
        <v>0</v>
      </c>
      <c r="F91" s="56"/>
      <c r="G91" s="56"/>
    </row>
    <row r="92" spans="1:7" ht="25.5" customHeight="1">
      <c r="A92" s="50"/>
      <c r="B92" s="51"/>
      <c r="C92" s="53"/>
      <c r="D92" s="59">
        <f t="shared" si="9"/>
      </c>
      <c r="E92" s="54">
        <f t="shared" si="8"/>
        <v>0</v>
      </c>
      <c r="F92" s="56"/>
      <c r="G92" s="56"/>
    </row>
    <row r="93" spans="1:7" ht="25.5" customHeight="1">
      <c r="A93" s="50"/>
      <c r="B93" s="51"/>
      <c r="C93" s="53"/>
      <c r="D93" s="59">
        <f t="shared" si="9"/>
      </c>
      <c r="E93" s="54">
        <f t="shared" si="8"/>
        <v>0</v>
      </c>
      <c r="F93" s="56"/>
      <c r="G93" s="56"/>
    </row>
    <row r="94" spans="1:7" ht="25.5" customHeight="1">
      <c r="A94" s="50"/>
      <c r="B94" s="51"/>
      <c r="C94" s="53"/>
      <c r="D94" s="59">
        <f t="shared" si="9"/>
      </c>
      <c r="E94" s="54">
        <f t="shared" si="8"/>
        <v>0</v>
      </c>
      <c r="F94" s="56"/>
      <c r="G94" s="56"/>
    </row>
    <row r="95" spans="1:7" ht="25.5" customHeight="1">
      <c r="A95" s="50"/>
      <c r="B95" s="51"/>
      <c r="C95" s="53"/>
      <c r="D95" s="59">
        <f t="shared" si="9"/>
      </c>
      <c r="E95" s="54">
        <f t="shared" si="8"/>
        <v>0</v>
      </c>
      <c r="F95" s="56"/>
      <c r="G95" s="56"/>
    </row>
    <row r="96" spans="1:7" ht="25.5" customHeight="1">
      <c r="A96" s="50"/>
      <c r="B96" s="51"/>
      <c r="C96" s="53"/>
      <c r="D96" s="59">
        <f t="shared" si="9"/>
      </c>
      <c r="E96" s="54">
        <f t="shared" si="8"/>
        <v>0</v>
      </c>
      <c r="F96" s="56"/>
      <c r="G96" s="56"/>
    </row>
    <row r="97" spans="1:7" ht="25.5" customHeight="1">
      <c r="A97" s="50"/>
      <c r="B97" s="51"/>
      <c r="C97" s="53"/>
      <c r="D97" s="59">
        <f t="shared" si="9"/>
      </c>
      <c r="E97" s="54">
        <f t="shared" si="8"/>
        <v>0</v>
      </c>
      <c r="F97" s="56"/>
      <c r="G97" s="56"/>
    </row>
    <row r="98" spans="1:7" ht="25.5" customHeight="1">
      <c r="A98" s="50"/>
      <c r="B98" s="51"/>
      <c r="C98" s="53"/>
      <c r="D98" s="59">
        <f t="shared" si="9"/>
      </c>
      <c r="E98" s="54">
        <f t="shared" si="8"/>
        <v>0</v>
      </c>
      <c r="F98" s="56"/>
      <c r="G98" s="56"/>
    </row>
    <row r="99" spans="1:7" ht="25.5" customHeight="1">
      <c r="A99" s="50"/>
      <c r="B99" s="51"/>
      <c r="C99" s="53"/>
      <c r="D99" s="59">
        <f t="shared" si="9"/>
      </c>
      <c r="E99" s="54">
        <f t="shared" si="8"/>
        <v>0</v>
      </c>
      <c r="F99" s="56"/>
      <c r="G99" s="56"/>
    </row>
    <row r="100" spans="1:7" ht="25.5" customHeight="1">
      <c r="A100" s="50"/>
      <c r="B100" s="51"/>
      <c r="C100" s="53"/>
      <c r="D100" s="59">
        <f t="shared" si="9"/>
      </c>
      <c r="E100" s="54">
        <f t="shared" si="8"/>
        <v>0</v>
      </c>
      <c r="F100" s="56"/>
      <c r="G100" s="56"/>
    </row>
    <row r="101" spans="1:7" ht="25.5" customHeight="1">
      <c r="A101" s="50"/>
      <c r="B101" s="51"/>
      <c r="C101" s="53"/>
      <c r="D101" s="59">
        <f t="shared" si="9"/>
      </c>
      <c r="E101" s="54">
        <f t="shared" si="8"/>
        <v>0</v>
      </c>
      <c r="F101" s="56"/>
      <c r="G101" s="56"/>
    </row>
    <row r="102" spans="1:7" ht="25.5" customHeight="1">
      <c r="A102" s="50"/>
      <c r="B102" s="51"/>
      <c r="C102" s="53"/>
      <c r="D102" s="59">
        <f t="shared" si="9"/>
      </c>
      <c r="E102" s="54">
        <f t="shared" si="8"/>
        <v>0</v>
      </c>
      <c r="F102" s="56"/>
      <c r="G102" s="56"/>
    </row>
    <row r="103" spans="1:7" ht="25.5" customHeight="1">
      <c r="A103" s="50"/>
      <c r="B103" s="51"/>
      <c r="C103" s="53"/>
      <c r="D103" s="59">
        <f t="shared" si="9"/>
      </c>
      <c r="E103" s="54">
        <f t="shared" si="8"/>
        <v>0</v>
      </c>
      <c r="F103" s="56"/>
      <c r="G103" s="56"/>
    </row>
    <row r="104" spans="1:7" ht="25.5" customHeight="1">
      <c r="A104" s="50"/>
      <c r="B104" s="51"/>
      <c r="C104" s="53"/>
      <c r="D104" s="59">
        <f t="shared" si="9"/>
      </c>
      <c r="E104" s="54">
        <f t="shared" si="8"/>
        <v>0</v>
      </c>
      <c r="F104" s="56"/>
      <c r="G104" s="56"/>
    </row>
    <row r="105" spans="1:7" ht="25.5" customHeight="1">
      <c r="A105" s="50"/>
      <c r="B105" s="51"/>
      <c r="C105" s="53"/>
      <c r="D105" s="59">
        <f t="shared" si="9"/>
      </c>
      <c r="E105" s="54">
        <f t="shared" si="8"/>
        <v>0</v>
      </c>
      <c r="F105" s="56" t="s">
        <v>33</v>
      </c>
      <c r="G105" s="56"/>
    </row>
    <row r="106" spans="1:7" ht="25.5" customHeight="1">
      <c r="A106" s="50"/>
      <c r="B106" s="51"/>
      <c r="C106" s="53"/>
      <c r="D106" s="59">
        <f t="shared" si="9"/>
      </c>
      <c r="E106" s="54">
        <f t="shared" si="8"/>
        <v>0</v>
      </c>
      <c r="F106" s="58">
        <f>SUM(E87:E106)</f>
        <v>0</v>
      </c>
      <c r="G106" s="56"/>
    </row>
    <row r="107" spans="1:7" ht="25.5" customHeight="1">
      <c r="A107" s="50"/>
      <c r="B107" s="51"/>
      <c r="C107" s="53"/>
      <c r="D107" s="59">
        <f t="shared" si="9"/>
      </c>
      <c r="E107" s="57">
        <f t="shared" si="8"/>
        <v>0</v>
      </c>
      <c r="F107" s="56"/>
      <c r="G107" s="56"/>
    </row>
    <row r="108" spans="1:7" ht="25.5" customHeight="1">
      <c r="A108" s="50"/>
      <c r="B108" s="51"/>
      <c r="C108" s="53"/>
      <c r="D108" s="59">
        <f t="shared" si="9"/>
      </c>
      <c r="E108" s="54">
        <f aca="true" t="shared" si="10" ref="E108:E145">C108*10000</f>
        <v>0</v>
      </c>
      <c r="F108" s="56"/>
      <c r="G108" s="56"/>
    </row>
    <row r="109" spans="1:7" ht="25.5" customHeight="1">
      <c r="A109" s="50"/>
      <c r="B109" s="51"/>
      <c r="C109" s="53"/>
      <c r="D109" s="59">
        <f aca="true" t="shared" si="11" ref="D109:D145">IF(A109="","",D108+1)</f>
      </c>
      <c r="E109" s="54">
        <f t="shared" si="10"/>
        <v>0</v>
      </c>
      <c r="F109" s="56"/>
      <c r="G109" s="56"/>
    </row>
    <row r="110" spans="1:7" ht="25.5" customHeight="1">
      <c r="A110" s="50"/>
      <c r="B110" s="51"/>
      <c r="C110" s="53"/>
      <c r="D110" s="59">
        <f t="shared" si="11"/>
      </c>
      <c r="E110" s="54">
        <f t="shared" si="10"/>
        <v>0</v>
      </c>
      <c r="F110" s="56"/>
      <c r="G110" s="56"/>
    </row>
    <row r="111" spans="1:7" ht="25.5" customHeight="1">
      <c r="A111" s="50"/>
      <c r="B111" s="51"/>
      <c r="C111" s="53"/>
      <c r="D111" s="59">
        <f t="shared" si="11"/>
      </c>
      <c r="E111" s="54">
        <f t="shared" si="10"/>
        <v>0</v>
      </c>
      <c r="F111" s="56"/>
      <c r="G111" s="56"/>
    </row>
    <row r="112" spans="1:7" ht="25.5" customHeight="1">
      <c r="A112" s="50"/>
      <c r="B112" s="51"/>
      <c r="C112" s="53"/>
      <c r="D112" s="59">
        <f t="shared" si="11"/>
      </c>
      <c r="E112" s="54">
        <f t="shared" si="10"/>
        <v>0</v>
      </c>
      <c r="F112" s="56"/>
      <c r="G112" s="56"/>
    </row>
    <row r="113" spans="1:7" ht="25.5" customHeight="1">
      <c r="A113" s="50"/>
      <c r="B113" s="51"/>
      <c r="C113" s="53"/>
      <c r="D113" s="59">
        <f t="shared" si="11"/>
      </c>
      <c r="E113" s="54">
        <f t="shared" si="10"/>
        <v>0</v>
      </c>
      <c r="F113" s="56"/>
      <c r="G113" s="56"/>
    </row>
    <row r="114" spans="1:7" ht="25.5" customHeight="1">
      <c r="A114" s="50"/>
      <c r="B114" s="51"/>
      <c r="C114" s="53"/>
      <c r="D114" s="59">
        <f t="shared" si="11"/>
      </c>
      <c r="E114" s="54">
        <f t="shared" si="10"/>
        <v>0</v>
      </c>
      <c r="F114" s="56"/>
      <c r="G114" s="56"/>
    </row>
    <row r="115" spans="1:7" ht="25.5" customHeight="1">
      <c r="A115" s="50"/>
      <c r="B115" s="51"/>
      <c r="C115" s="53"/>
      <c r="D115" s="59">
        <f t="shared" si="11"/>
      </c>
      <c r="E115" s="54">
        <f t="shared" si="10"/>
        <v>0</v>
      </c>
      <c r="F115" s="56"/>
      <c r="G115" s="56"/>
    </row>
    <row r="116" spans="1:7" ht="25.5" customHeight="1">
      <c r="A116" s="50"/>
      <c r="B116" s="51"/>
      <c r="C116" s="53"/>
      <c r="D116" s="59">
        <f t="shared" si="11"/>
      </c>
      <c r="E116" s="54">
        <f t="shared" si="10"/>
        <v>0</v>
      </c>
      <c r="F116" s="56"/>
      <c r="G116" s="56"/>
    </row>
    <row r="117" spans="1:7" ht="25.5" customHeight="1">
      <c r="A117" s="50"/>
      <c r="B117" s="51"/>
      <c r="C117" s="53"/>
      <c r="D117" s="59">
        <f t="shared" si="11"/>
      </c>
      <c r="E117" s="54">
        <f t="shared" si="10"/>
        <v>0</v>
      </c>
      <c r="F117" s="56"/>
      <c r="G117" s="56"/>
    </row>
    <row r="118" spans="1:7" ht="25.5" customHeight="1">
      <c r="A118" s="50"/>
      <c r="B118" s="51"/>
      <c r="C118" s="53"/>
      <c r="D118" s="59">
        <f t="shared" si="11"/>
      </c>
      <c r="E118" s="54">
        <f t="shared" si="10"/>
        <v>0</v>
      </c>
      <c r="F118" s="56"/>
      <c r="G118" s="56"/>
    </row>
    <row r="119" spans="1:7" ht="25.5" customHeight="1">
      <c r="A119" s="50"/>
      <c r="B119" s="51"/>
      <c r="C119" s="53"/>
      <c r="D119" s="59">
        <f t="shared" si="11"/>
      </c>
      <c r="E119" s="54">
        <f t="shared" si="10"/>
        <v>0</v>
      </c>
      <c r="F119" s="56"/>
      <c r="G119" s="56"/>
    </row>
    <row r="120" spans="1:7" ht="25.5" customHeight="1">
      <c r="A120" s="50"/>
      <c r="B120" s="51"/>
      <c r="C120" s="53"/>
      <c r="D120" s="59">
        <f t="shared" si="11"/>
      </c>
      <c r="E120" s="54">
        <f t="shared" si="10"/>
        <v>0</v>
      </c>
      <c r="F120" s="56"/>
      <c r="G120" s="56"/>
    </row>
    <row r="121" spans="1:7" ht="25.5" customHeight="1">
      <c r="A121" s="50"/>
      <c r="B121" s="51"/>
      <c r="C121" s="53"/>
      <c r="D121" s="59">
        <f t="shared" si="11"/>
      </c>
      <c r="E121" s="54">
        <f t="shared" si="10"/>
        <v>0</v>
      </c>
      <c r="F121" s="56"/>
      <c r="G121" s="56"/>
    </row>
    <row r="122" spans="1:7" ht="25.5" customHeight="1">
      <c r="A122" s="50"/>
      <c r="B122" s="51"/>
      <c r="C122" s="53"/>
      <c r="D122" s="59">
        <f t="shared" si="11"/>
      </c>
      <c r="E122" s="54">
        <f t="shared" si="10"/>
        <v>0</v>
      </c>
      <c r="F122" s="56"/>
      <c r="G122" s="56"/>
    </row>
    <row r="123" spans="1:7" ht="25.5" customHeight="1">
      <c r="A123" s="50"/>
      <c r="B123" s="51"/>
      <c r="C123" s="53"/>
      <c r="D123" s="59">
        <f t="shared" si="11"/>
      </c>
      <c r="E123" s="54">
        <f t="shared" si="10"/>
        <v>0</v>
      </c>
      <c r="F123" s="56"/>
      <c r="G123" s="56"/>
    </row>
    <row r="124" spans="1:7" ht="25.5" customHeight="1">
      <c r="A124" s="50"/>
      <c r="B124" s="51"/>
      <c r="C124" s="53"/>
      <c r="D124" s="59">
        <f t="shared" si="11"/>
      </c>
      <c r="E124" s="54">
        <f t="shared" si="10"/>
        <v>0</v>
      </c>
      <c r="F124" s="56"/>
      <c r="G124" s="56"/>
    </row>
    <row r="125" spans="1:7" ht="25.5" customHeight="1">
      <c r="A125" s="50"/>
      <c r="B125" s="51"/>
      <c r="C125" s="53"/>
      <c r="D125" s="59">
        <f t="shared" si="11"/>
      </c>
      <c r="E125" s="54">
        <f t="shared" si="10"/>
        <v>0</v>
      </c>
      <c r="F125" s="56" t="s">
        <v>45</v>
      </c>
      <c r="G125" s="56"/>
    </row>
    <row r="126" spans="1:7" ht="25.5" customHeight="1">
      <c r="A126" s="50"/>
      <c r="B126" s="51"/>
      <c r="C126" s="53"/>
      <c r="D126" s="59">
        <f t="shared" si="11"/>
      </c>
      <c r="E126" s="54">
        <f t="shared" si="10"/>
        <v>0</v>
      </c>
      <c r="F126" s="58">
        <f>SUM(E107:E126)</f>
        <v>0</v>
      </c>
      <c r="G126" s="56"/>
    </row>
    <row r="127" spans="1:7" ht="25.5" customHeight="1">
      <c r="A127" s="50"/>
      <c r="B127" s="51"/>
      <c r="C127" s="53"/>
      <c r="D127" s="59">
        <f t="shared" si="11"/>
      </c>
      <c r="E127" s="57">
        <f t="shared" si="10"/>
        <v>0</v>
      </c>
      <c r="F127" s="56"/>
      <c r="G127" s="56"/>
    </row>
    <row r="128" spans="1:7" ht="25.5" customHeight="1">
      <c r="A128" s="50"/>
      <c r="B128" s="51"/>
      <c r="C128" s="53"/>
      <c r="D128" s="59">
        <f t="shared" si="11"/>
      </c>
      <c r="E128" s="54">
        <f t="shared" si="10"/>
        <v>0</v>
      </c>
      <c r="F128" s="56"/>
      <c r="G128" s="56"/>
    </row>
    <row r="129" spans="1:7" ht="25.5" customHeight="1">
      <c r="A129" s="50"/>
      <c r="B129" s="51"/>
      <c r="C129" s="53"/>
      <c r="D129" s="59">
        <f t="shared" si="11"/>
      </c>
      <c r="E129" s="54">
        <f t="shared" si="10"/>
        <v>0</v>
      </c>
      <c r="F129" s="56"/>
      <c r="G129" s="56"/>
    </row>
    <row r="130" spans="1:7" ht="25.5" customHeight="1">
      <c r="A130" s="50"/>
      <c r="B130" s="51"/>
      <c r="C130" s="53"/>
      <c r="D130" s="59">
        <f t="shared" si="11"/>
      </c>
      <c r="E130" s="54">
        <f t="shared" si="10"/>
        <v>0</v>
      </c>
      <c r="F130" s="56"/>
      <c r="G130" s="56"/>
    </row>
    <row r="131" spans="1:7" ht="25.5" customHeight="1">
      <c r="A131" s="50"/>
      <c r="B131" s="51"/>
      <c r="C131" s="53"/>
      <c r="D131" s="59">
        <f t="shared" si="11"/>
      </c>
      <c r="E131" s="54">
        <f t="shared" si="10"/>
        <v>0</v>
      </c>
      <c r="F131" s="56"/>
      <c r="G131" s="56"/>
    </row>
    <row r="132" spans="1:7" ht="25.5" customHeight="1">
      <c r="A132" s="50"/>
      <c r="B132" s="51"/>
      <c r="C132" s="53"/>
      <c r="D132" s="59">
        <f t="shared" si="11"/>
      </c>
      <c r="E132" s="54">
        <f t="shared" si="10"/>
        <v>0</v>
      </c>
      <c r="F132" s="56"/>
      <c r="G132" s="56"/>
    </row>
    <row r="133" spans="1:7" ht="25.5" customHeight="1">
      <c r="A133" s="50"/>
      <c r="B133" s="51"/>
      <c r="C133" s="53"/>
      <c r="D133" s="59">
        <f t="shared" si="11"/>
      </c>
      <c r="E133" s="54">
        <f t="shared" si="10"/>
        <v>0</v>
      </c>
      <c r="F133" s="56"/>
      <c r="G133" s="56"/>
    </row>
    <row r="134" spans="1:7" ht="25.5" customHeight="1">
      <c r="A134" s="50"/>
      <c r="B134" s="51"/>
      <c r="C134" s="53"/>
      <c r="D134" s="59">
        <f t="shared" si="11"/>
      </c>
      <c r="E134" s="54">
        <f t="shared" si="10"/>
        <v>0</v>
      </c>
      <c r="F134" s="56"/>
      <c r="G134" s="56"/>
    </row>
    <row r="135" spans="1:7" ht="25.5" customHeight="1">
      <c r="A135" s="50"/>
      <c r="B135" s="51"/>
      <c r="C135" s="53"/>
      <c r="D135" s="59">
        <f t="shared" si="11"/>
      </c>
      <c r="E135" s="54">
        <f t="shared" si="10"/>
        <v>0</v>
      </c>
      <c r="F135" s="56"/>
      <c r="G135" s="56"/>
    </row>
    <row r="136" spans="1:7" ht="25.5" customHeight="1">
      <c r="A136" s="50"/>
      <c r="B136" s="51"/>
      <c r="C136" s="53"/>
      <c r="D136" s="59">
        <f t="shared" si="11"/>
      </c>
      <c r="E136" s="54">
        <f t="shared" si="10"/>
        <v>0</v>
      </c>
      <c r="F136" s="56"/>
      <c r="G136" s="56"/>
    </row>
    <row r="137" spans="1:7" ht="25.5" customHeight="1">
      <c r="A137" s="50"/>
      <c r="B137" s="51"/>
      <c r="C137" s="53"/>
      <c r="D137" s="59">
        <f t="shared" si="11"/>
      </c>
      <c r="E137" s="54">
        <f t="shared" si="10"/>
        <v>0</v>
      </c>
      <c r="F137" s="56"/>
      <c r="G137" s="56"/>
    </row>
    <row r="138" spans="1:7" ht="25.5" customHeight="1">
      <c r="A138" s="50"/>
      <c r="B138" s="51"/>
      <c r="C138" s="53"/>
      <c r="D138" s="59">
        <f t="shared" si="11"/>
      </c>
      <c r="E138" s="54">
        <f t="shared" si="10"/>
        <v>0</v>
      </c>
      <c r="F138" s="56"/>
      <c r="G138" s="56"/>
    </row>
    <row r="139" spans="1:7" ht="25.5" customHeight="1">
      <c r="A139" s="50"/>
      <c r="B139" s="51"/>
      <c r="C139" s="53"/>
      <c r="D139" s="59">
        <f t="shared" si="11"/>
      </c>
      <c r="E139" s="54">
        <f t="shared" si="10"/>
        <v>0</v>
      </c>
      <c r="F139" s="56"/>
      <c r="G139" s="56"/>
    </row>
    <row r="140" spans="1:7" ht="25.5" customHeight="1">
      <c r="A140" s="50"/>
      <c r="B140" s="51"/>
      <c r="C140" s="53"/>
      <c r="D140" s="59">
        <f t="shared" si="11"/>
      </c>
      <c r="E140" s="54">
        <f t="shared" si="10"/>
        <v>0</v>
      </c>
      <c r="F140" s="56"/>
      <c r="G140" s="56"/>
    </row>
    <row r="141" spans="1:7" ht="25.5" customHeight="1">
      <c r="A141" s="50"/>
      <c r="B141" s="51"/>
      <c r="C141" s="53"/>
      <c r="D141" s="59">
        <f t="shared" si="11"/>
      </c>
      <c r="E141" s="54">
        <f t="shared" si="10"/>
        <v>0</v>
      </c>
      <c r="F141" s="56"/>
      <c r="G141" s="56"/>
    </row>
    <row r="142" spans="1:7" ht="25.5" customHeight="1">
      <c r="A142" s="50"/>
      <c r="B142" s="51"/>
      <c r="C142" s="53"/>
      <c r="D142" s="59">
        <f t="shared" si="11"/>
      </c>
      <c r="E142" s="54">
        <f t="shared" si="10"/>
        <v>0</v>
      </c>
      <c r="F142" s="56"/>
      <c r="G142" s="56"/>
    </row>
    <row r="143" spans="1:7" ht="25.5" customHeight="1">
      <c r="A143" s="50"/>
      <c r="B143" s="51"/>
      <c r="C143" s="53"/>
      <c r="D143" s="59">
        <f t="shared" si="11"/>
      </c>
      <c r="E143" s="54">
        <f t="shared" si="10"/>
        <v>0</v>
      </c>
      <c r="F143" s="56"/>
      <c r="G143" s="56"/>
    </row>
    <row r="144" spans="1:7" ht="25.5" customHeight="1">
      <c r="A144" s="50"/>
      <c r="B144" s="51"/>
      <c r="C144" s="53"/>
      <c r="D144" s="59">
        <f t="shared" si="11"/>
      </c>
      <c r="E144" s="54">
        <f t="shared" si="10"/>
        <v>0</v>
      </c>
      <c r="F144" s="56"/>
      <c r="G144" s="56"/>
    </row>
    <row r="145" spans="1:7" ht="25.5" customHeight="1">
      <c r="A145" s="50"/>
      <c r="B145" s="51"/>
      <c r="C145" s="53"/>
      <c r="D145" s="59">
        <f t="shared" si="11"/>
      </c>
      <c r="E145" s="54">
        <f t="shared" si="10"/>
        <v>0</v>
      </c>
      <c r="F145" s="56" t="s">
        <v>46</v>
      </c>
      <c r="G145" s="56"/>
    </row>
    <row r="146" spans="1:7" ht="25.5" customHeight="1">
      <c r="A146" s="50"/>
      <c r="B146" s="51"/>
      <c r="C146" s="53"/>
      <c r="D146" s="59">
        <f aca="true" t="shared" si="12" ref="D146:D164">IF(A146="","",D145+1)</f>
      </c>
      <c r="E146" s="57">
        <f aca="true" t="shared" si="13" ref="E146:E164">C146*10000</f>
        <v>0</v>
      </c>
      <c r="F146" s="58">
        <f>SUM(E127:E146)</f>
        <v>0</v>
      </c>
      <c r="G146" s="56"/>
    </row>
    <row r="147" spans="1:7" ht="25.5" customHeight="1">
      <c r="A147" s="50"/>
      <c r="B147" s="51"/>
      <c r="C147" s="53"/>
      <c r="D147" s="59">
        <f t="shared" si="12"/>
      </c>
      <c r="E147" s="54">
        <f t="shared" si="13"/>
        <v>0</v>
      </c>
      <c r="F147" s="56"/>
      <c r="G147" s="56"/>
    </row>
    <row r="148" spans="1:7" ht="25.5" customHeight="1">
      <c r="A148" s="50"/>
      <c r="B148" s="51"/>
      <c r="C148" s="53"/>
      <c r="D148" s="59">
        <f t="shared" si="12"/>
      </c>
      <c r="E148" s="54">
        <f t="shared" si="13"/>
        <v>0</v>
      </c>
      <c r="F148" s="56"/>
      <c r="G148" s="56"/>
    </row>
    <row r="149" spans="1:7" ht="25.5" customHeight="1">
      <c r="A149" s="50"/>
      <c r="B149" s="51"/>
      <c r="C149" s="53"/>
      <c r="D149" s="59">
        <f t="shared" si="12"/>
      </c>
      <c r="E149" s="54">
        <f t="shared" si="13"/>
        <v>0</v>
      </c>
      <c r="F149" s="56"/>
      <c r="G149" s="56"/>
    </row>
    <row r="150" spans="1:7" ht="25.5" customHeight="1">
      <c r="A150" s="50"/>
      <c r="B150" s="51"/>
      <c r="C150" s="53"/>
      <c r="D150" s="59">
        <f t="shared" si="12"/>
      </c>
      <c r="E150" s="54">
        <f t="shared" si="13"/>
        <v>0</v>
      </c>
      <c r="F150" s="56"/>
      <c r="G150" s="56"/>
    </row>
    <row r="151" spans="1:7" ht="25.5" customHeight="1">
      <c r="A151" s="50"/>
      <c r="B151" s="51"/>
      <c r="C151" s="53"/>
      <c r="D151" s="59">
        <f t="shared" si="12"/>
      </c>
      <c r="E151" s="54">
        <f t="shared" si="13"/>
        <v>0</v>
      </c>
      <c r="F151" s="56"/>
      <c r="G151" s="56"/>
    </row>
    <row r="152" spans="1:7" ht="25.5" customHeight="1">
      <c r="A152" s="50"/>
      <c r="B152" s="51"/>
      <c r="C152" s="53"/>
      <c r="D152" s="59">
        <f t="shared" si="12"/>
      </c>
      <c r="E152" s="54">
        <f t="shared" si="13"/>
        <v>0</v>
      </c>
      <c r="F152" s="56"/>
      <c r="G152" s="56"/>
    </row>
    <row r="153" spans="1:7" ht="25.5" customHeight="1">
      <c r="A153" s="50"/>
      <c r="B153" s="51"/>
      <c r="C153" s="53"/>
      <c r="D153" s="59">
        <f t="shared" si="12"/>
      </c>
      <c r="E153" s="54">
        <f t="shared" si="13"/>
        <v>0</v>
      </c>
      <c r="F153" s="56"/>
      <c r="G153" s="56"/>
    </row>
    <row r="154" spans="1:7" ht="25.5" customHeight="1">
      <c r="A154" s="50"/>
      <c r="B154" s="51"/>
      <c r="C154" s="53"/>
      <c r="D154" s="59">
        <f t="shared" si="12"/>
      </c>
      <c r="E154" s="54">
        <f t="shared" si="13"/>
        <v>0</v>
      </c>
      <c r="F154" s="56"/>
      <c r="G154" s="56"/>
    </row>
    <row r="155" spans="1:7" ht="25.5" customHeight="1">
      <c r="A155" s="50"/>
      <c r="B155" s="51"/>
      <c r="C155" s="53"/>
      <c r="D155" s="59">
        <f t="shared" si="12"/>
      </c>
      <c r="E155" s="54">
        <f t="shared" si="13"/>
        <v>0</v>
      </c>
      <c r="F155" s="56"/>
      <c r="G155" s="56"/>
    </row>
    <row r="156" spans="1:7" ht="25.5" customHeight="1">
      <c r="A156" s="50"/>
      <c r="B156" s="51"/>
      <c r="C156" s="53"/>
      <c r="D156" s="59">
        <f t="shared" si="12"/>
      </c>
      <c r="E156" s="54">
        <f t="shared" si="13"/>
        <v>0</v>
      </c>
      <c r="F156" s="56"/>
      <c r="G156" s="56"/>
    </row>
    <row r="157" spans="1:7" ht="25.5" customHeight="1">
      <c r="A157" s="50"/>
      <c r="B157" s="51"/>
      <c r="C157" s="53"/>
      <c r="D157" s="59">
        <f t="shared" si="12"/>
      </c>
      <c r="E157" s="54">
        <f t="shared" si="13"/>
        <v>0</v>
      </c>
      <c r="F157" s="56"/>
      <c r="G157" s="56"/>
    </row>
    <row r="158" spans="1:7" ht="25.5" customHeight="1">
      <c r="A158" s="50"/>
      <c r="B158" s="51"/>
      <c r="C158" s="53"/>
      <c r="D158" s="59">
        <f t="shared" si="12"/>
      </c>
      <c r="E158" s="54">
        <f t="shared" si="13"/>
        <v>0</v>
      </c>
      <c r="F158" s="56"/>
      <c r="G158" s="56"/>
    </row>
    <row r="159" spans="1:7" ht="25.5" customHeight="1">
      <c r="A159" s="50"/>
      <c r="B159" s="51"/>
      <c r="C159" s="53"/>
      <c r="D159" s="59">
        <f t="shared" si="12"/>
      </c>
      <c r="E159" s="54">
        <f t="shared" si="13"/>
        <v>0</v>
      </c>
      <c r="F159" s="56"/>
      <c r="G159" s="56"/>
    </row>
    <row r="160" spans="1:7" ht="25.5" customHeight="1">
      <c r="A160" s="50"/>
      <c r="B160" s="51"/>
      <c r="C160" s="53"/>
      <c r="D160" s="59">
        <f t="shared" si="12"/>
      </c>
      <c r="E160" s="54">
        <f t="shared" si="13"/>
        <v>0</v>
      </c>
      <c r="F160" s="56"/>
      <c r="G160" s="56"/>
    </row>
    <row r="161" spans="1:7" ht="25.5" customHeight="1">
      <c r="A161" s="50"/>
      <c r="B161" s="51"/>
      <c r="C161" s="53"/>
      <c r="D161" s="59">
        <f t="shared" si="12"/>
      </c>
      <c r="E161" s="54">
        <f t="shared" si="13"/>
        <v>0</v>
      </c>
      <c r="F161" s="56"/>
      <c r="G161" s="56"/>
    </row>
    <row r="162" spans="1:7" ht="25.5" customHeight="1">
      <c r="A162" s="50"/>
      <c r="B162" s="51"/>
      <c r="C162" s="53"/>
      <c r="D162" s="59">
        <f t="shared" si="12"/>
      </c>
      <c r="E162" s="54">
        <f t="shared" si="13"/>
        <v>0</v>
      </c>
      <c r="F162" s="56"/>
      <c r="G162" s="56"/>
    </row>
    <row r="163" spans="1:7" ht="25.5" customHeight="1">
      <c r="A163" s="50"/>
      <c r="B163" s="51"/>
      <c r="C163" s="53"/>
      <c r="D163" s="59">
        <f t="shared" si="12"/>
      </c>
      <c r="E163" s="54">
        <f t="shared" si="13"/>
        <v>0</v>
      </c>
      <c r="F163" s="56"/>
      <c r="G163" s="56"/>
    </row>
    <row r="164" spans="1:7" ht="25.5" customHeight="1">
      <c r="A164" s="50"/>
      <c r="B164" s="51"/>
      <c r="C164" s="53"/>
      <c r="D164" s="59">
        <f t="shared" si="12"/>
      </c>
      <c r="E164" s="54">
        <f t="shared" si="13"/>
        <v>0</v>
      </c>
      <c r="F164" s="56"/>
      <c r="G164" s="56"/>
    </row>
    <row r="165" spans="1:7" ht="25.5" customHeight="1">
      <c r="A165" s="50"/>
      <c r="B165" s="51"/>
      <c r="C165" s="53"/>
      <c r="D165" s="59">
        <f aca="true" t="shared" si="14" ref="D165:D228">IF(A165="","",D164+1)</f>
      </c>
      <c r="E165" s="57">
        <f aca="true" t="shared" si="15" ref="E165:E228">C165*10000</f>
        <v>0</v>
      </c>
      <c r="F165" s="56" t="s">
        <v>47</v>
      </c>
      <c r="G165" s="56"/>
    </row>
    <row r="166" spans="1:7" ht="25.5" customHeight="1">
      <c r="A166" s="50"/>
      <c r="B166" s="51"/>
      <c r="C166" s="53"/>
      <c r="D166" s="59">
        <f t="shared" si="14"/>
      </c>
      <c r="E166" s="54">
        <f t="shared" si="15"/>
        <v>0</v>
      </c>
      <c r="F166" s="58">
        <f>SUM(E147:E166)</f>
        <v>0</v>
      </c>
      <c r="G166" s="56"/>
    </row>
    <row r="167" spans="1:7" ht="25.5" customHeight="1">
      <c r="A167" s="50"/>
      <c r="B167" s="51"/>
      <c r="C167" s="53"/>
      <c r="D167" s="59">
        <f t="shared" si="14"/>
      </c>
      <c r="E167" s="54">
        <f t="shared" si="15"/>
        <v>0</v>
      </c>
      <c r="F167" s="56"/>
      <c r="G167" s="56"/>
    </row>
    <row r="168" spans="1:7" ht="25.5" customHeight="1">
      <c r="A168" s="50"/>
      <c r="B168" s="51"/>
      <c r="C168" s="53"/>
      <c r="D168" s="59">
        <f t="shared" si="14"/>
      </c>
      <c r="E168" s="54">
        <f t="shared" si="15"/>
        <v>0</v>
      </c>
      <c r="F168" s="56"/>
      <c r="G168" s="56"/>
    </row>
    <row r="169" spans="1:7" ht="25.5" customHeight="1">
      <c r="A169" s="50"/>
      <c r="B169" s="51"/>
      <c r="C169" s="53"/>
      <c r="D169" s="59">
        <f t="shared" si="14"/>
      </c>
      <c r="E169" s="54">
        <f t="shared" si="15"/>
        <v>0</v>
      </c>
      <c r="F169" s="56"/>
      <c r="G169" s="56"/>
    </row>
    <row r="170" spans="1:7" ht="25.5" customHeight="1">
      <c r="A170" s="50"/>
      <c r="B170" s="51"/>
      <c r="C170" s="53"/>
      <c r="D170" s="59">
        <f t="shared" si="14"/>
      </c>
      <c r="E170" s="54">
        <f t="shared" si="15"/>
        <v>0</v>
      </c>
      <c r="F170" s="56"/>
      <c r="G170" s="56"/>
    </row>
    <row r="171" spans="1:7" ht="25.5" customHeight="1">
      <c r="A171" s="50"/>
      <c r="B171" s="51"/>
      <c r="C171" s="53"/>
      <c r="D171" s="59">
        <f t="shared" si="14"/>
      </c>
      <c r="E171" s="54">
        <f t="shared" si="15"/>
        <v>0</v>
      </c>
      <c r="F171" s="56"/>
      <c r="G171" s="56"/>
    </row>
    <row r="172" spans="1:7" ht="25.5" customHeight="1">
      <c r="A172" s="50"/>
      <c r="B172" s="51"/>
      <c r="C172" s="53"/>
      <c r="D172" s="59">
        <f t="shared" si="14"/>
      </c>
      <c r="E172" s="54">
        <f t="shared" si="15"/>
        <v>0</v>
      </c>
      <c r="F172" s="56"/>
      <c r="G172" s="56"/>
    </row>
    <row r="173" spans="1:7" ht="25.5" customHeight="1">
      <c r="A173" s="50"/>
      <c r="B173" s="51"/>
      <c r="C173" s="53"/>
      <c r="D173" s="59">
        <f t="shared" si="14"/>
      </c>
      <c r="E173" s="54">
        <f t="shared" si="15"/>
        <v>0</v>
      </c>
      <c r="F173" s="56"/>
      <c r="G173" s="56"/>
    </row>
    <row r="174" spans="1:7" ht="25.5" customHeight="1">
      <c r="A174" s="50"/>
      <c r="B174" s="51"/>
      <c r="C174" s="53"/>
      <c r="D174" s="59">
        <f t="shared" si="14"/>
      </c>
      <c r="E174" s="54">
        <f t="shared" si="15"/>
        <v>0</v>
      </c>
      <c r="F174" s="56"/>
      <c r="G174" s="56"/>
    </row>
    <row r="175" spans="1:7" ht="25.5" customHeight="1">
      <c r="A175" s="50"/>
      <c r="B175" s="51"/>
      <c r="C175" s="53"/>
      <c r="D175" s="59">
        <f t="shared" si="14"/>
      </c>
      <c r="E175" s="54">
        <f t="shared" si="15"/>
        <v>0</v>
      </c>
      <c r="F175" s="56"/>
      <c r="G175" s="56"/>
    </row>
    <row r="176" spans="1:7" ht="25.5" customHeight="1">
      <c r="A176" s="50"/>
      <c r="B176" s="51"/>
      <c r="C176" s="53"/>
      <c r="D176" s="59">
        <f t="shared" si="14"/>
      </c>
      <c r="E176" s="54">
        <f t="shared" si="15"/>
        <v>0</v>
      </c>
      <c r="F176" s="56"/>
      <c r="G176" s="56"/>
    </row>
    <row r="177" spans="1:7" ht="25.5" customHeight="1">
      <c r="A177" s="50"/>
      <c r="B177" s="51"/>
      <c r="C177" s="53"/>
      <c r="D177" s="59">
        <f t="shared" si="14"/>
      </c>
      <c r="E177" s="54">
        <f t="shared" si="15"/>
        <v>0</v>
      </c>
      <c r="F177" s="56"/>
      <c r="G177" s="56"/>
    </row>
    <row r="178" spans="1:7" ht="25.5" customHeight="1">
      <c r="A178" s="50"/>
      <c r="B178" s="51"/>
      <c r="C178" s="53"/>
      <c r="D178" s="59">
        <f t="shared" si="14"/>
      </c>
      <c r="E178" s="54">
        <f t="shared" si="15"/>
        <v>0</v>
      </c>
      <c r="F178" s="56"/>
      <c r="G178" s="56"/>
    </row>
    <row r="179" spans="1:7" ht="25.5" customHeight="1">
      <c r="A179" s="50"/>
      <c r="B179" s="51"/>
      <c r="C179" s="53"/>
      <c r="D179" s="59">
        <f t="shared" si="14"/>
      </c>
      <c r="E179" s="54">
        <f t="shared" si="15"/>
        <v>0</v>
      </c>
      <c r="F179" s="56"/>
      <c r="G179" s="56"/>
    </row>
    <row r="180" spans="1:7" ht="25.5" customHeight="1">
      <c r="A180" s="50"/>
      <c r="B180" s="51"/>
      <c r="C180" s="53"/>
      <c r="D180" s="59">
        <f t="shared" si="14"/>
      </c>
      <c r="E180" s="54">
        <f t="shared" si="15"/>
        <v>0</v>
      </c>
      <c r="F180" s="56"/>
      <c r="G180" s="56"/>
    </row>
    <row r="181" spans="1:7" ht="25.5" customHeight="1">
      <c r="A181" s="50"/>
      <c r="B181" s="51"/>
      <c r="C181" s="53"/>
      <c r="D181" s="59">
        <f t="shared" si="14"/>
      </c>
      <c r="E181" s="54">
        <f t="shared" si="15"/>
        <v>0</v>
      </c>
      <c r="F181" s="56"/>
      <c r="G181" s="56"/>
    </row>
    <row r="182" spans="1:7" ht="25.5" customHeight="1">
      <c r="A182" s="50"/>
      <c r="B182" s="51"/>
      <c r="C182" s="53"/>
      <c r="D182" s="59">
        <f t="shared" si="14"/>
      </c>
      <c r="E182" s="54">
        <f t="shared" si="15"/>
        <v>0</v>
      </c>
      <c r="F182" s="56"/>
      <c r="G182" s="56"/>
    </row>
    <row r="183" spans="1:7" ht="25.5" customHeight="1">
      <c r="A183" s="50"/>
      <c r="B183" s="51"/>
      <c r="C183" s="53"/>
      <c r="D183" s="59">
        <f t="shared" si="14"/>
      </c>
      <c r="E183" s="54">
        <f t="shared" si="15"/>
        <v>0</v>
      </c>
      <c r="F183" s="56"/>
      <c r="G183" s="56"/>
    </row>
    <row r="184" spans="1:7" ht="25.5" customHeight="1">
      <c r="A184" s="50"/>
      <c r="B184" s="51"/>
      <c r="C184" s="53"/>
      <c r="D184" s="59">
        <f t="shared" si="14"/>
      </c>
      <c r="E184" s="57">
        <f t="shared" si="15"/>
        <v>0</v>
      </c>
      <c r="F184" s="56"/>
      <c r="G184" s="56"/>
    </row>
    <row r="185" spans="1:7" ht="25.5" customHeight="1">
      <c r="A185" s="50"/>
      <c r="B185" s="51"/>
      <c r="C185" s="53"/>
      <c r="D185" s="59">
        <f t="shared" si="14"/>
      </c>
      <c r="E185" s="54">
        <f t="shared" si="15"/>
        <v>0</v>
      </c>
      <c r="F185" s="56" t="s">
        <v>48</v>
      </c>
      <c r="G185" s="56"/>
    </row>
    <row r="186" spans="1:7" ht="25.5" customHeight="1">
      <c r="A186" s="50"/>
      <c r="B186" s="51"/>
      <c r="C186" s="53"/>
      <c r="D186" s="59">
        <f t="shared" si="14"/>
      </c>
      <c r="E186" s="54">
        <f t="shared" si="15"/>
        <v>0</v>
      </c>
      <c r="F186" s="58">
        <f>SUM(E167:E186)</f>
        <v>0</v>
      </c>
      <c r="G186" s="56"/>
    </row>
    <row r="187" spans="1:7" ht="25.5" customHeight="1">
      <c r="A187" s="50"/>
      <c r="B187" s="51"/>
      <c r="C187" s="53"/>
      <c r="D187" s="59">
        <f t="shared" si="14"/>
      </c>
      <c r="E187" s="54">
        <f t="shared" si="15"/>
        <v>0</v>
      </c>
      <c r="F187" s="56"/>
      <c r="G187" s="56"/>
    </row>
    <row r="188" spans="1:7" ht="25.5" customHeight="1">
      <c r="A188" s="50"/>
      <c r="B188" s="51"/>
      <c r="C188" s="53"/>
      <c r="D188" s="59">
        <f t="shared" si="14"/>
      </c>
      <c r="E188" s="54">
        <f t="shared" si="15"/>
        <v>0</v>
      </c>
      <c r="F188" s="56"/>
      <c r="G188" s="56"/>
    </row>
    <row r="189" spans="1:7" ht="25.5" customHeight="1">
      <c r="A189" s="50"/>
      <c r="B189" s="51"/>
      <c r="C189" s="53"/>
      <c r="D189" s="59">
        <f t="shared" si="14"/>
      </c>
      <c r="E189" s="54">
        <f t="shared" si="15"/>
        <v>0</v>
      </c>
      <c r="F189" s="56"/>
      <c r="G189" s="56"/>
    </row>
    <row r="190" spans="1:7" ht="25.5" customHeight="1">
      <c r="A190" s="50"/>
      <c r="B190" s="51"/>
      <c r="C190" s="53"/>
      <c r="D190" s="59">
        <f t="shared" si="14"/>
      </c>
      <c r="E190" s="54">
        <f t="shared" si="15"/>
        <v>0</v>
      </c>
      <c r="F190" s="56"/>
      <c r="G190" s="56"/>
    </row>
    <row r="191" spans="1:7" ht="25.5" customHeight="1">
      <c r="A191" s="50"/>
      <c r="B191" s="51"/>
      <c r="C191" s="53"/>
      <c r="D191" s="59">
        <f t="shared" si="14"/>
      </c>
      <c r="E191" s="54">
        <f t="shared" si="15"/>
        <v>0</v>
      </c>
      <c r="F191" s="56"/>
      <c r="G191" s="56"/>
    </row>
    <row r="192" spans="1:7" ht="25.5" customHeight="1">
      <c r="A192" s="50"/>
      <c r="B192" s="51"/>
      <c r="C192" s="53"/>
      <c r="D192" s="59">
        <f t="shared" si="14"/>
      </c>
      <c r="E192" s="54">
        <f t="shared" si="15"/>
        <v>0</v>
      </c>
      <c r="F192" s="56"/>
      <c r="G192" s="56"/>
    </row>
    <row r="193" spans="1:7" ht="25.5" customHeight="1">
      <c r="A193" s="50"/>
      <c r="B193" s="51"/>
      <c r="C193" s="53"/>
      <c r="D193" s="59">
        <f t="shared" si="14"/>
      </c>
      <c r="E193" s="54">
        <f t="shared" si="15"/>
        <v>0</v>
      </c>
      <c r="F193" s="56"/>
      <c r="G193" s="56"/>
    </row>
    <row r="194" spans="1:7" ht="25.5" customHeight="1">
      <c r="A194" s="50"/>
      <c r="B194" s="51"/>
      <c r="C194" s="53"/>
      <c r="D194" s="59">
        <f t="shared" si="14"/>
      </c>
      <c r="E194" s="54">
        <f t="shared" si="15"/>
        <v>0</v>
      </c>
      <c r="F194" s="56"/>
      <c r="G194" s="56"/>
    </row>
    <row r="195" spans="1:7" ht="25.5" customHeight="1">
      <c r="A195" s="50"/>
      <c r="B195" s="51"/>
      <c r="C195" s="53"/>
      <c r="D195" s="59">
        <f t="shared" si="14"/>
      </c>
      <c r="E195" s="54">
        <f t="shared" si="15"/>
        <v>0</v>
      </c>
      <c r="F195" s="56"/>
      <c r="G195" s="56"/>
    </row>
    <row r="196" spans="1:7" ht="25.5" customHeight="1">
      <c r="A196" s="50"/>
      <c r="B196" s="51"/>
      <c r="C196" s="53"/>
      <c r="D196" s="59">
        <f t="shared" si="14"/>
      </c>
      <c r="E196" s="54">
        <f t="shared" si="15"/>
        <v>0</v>
      </c>
      <c r="F196" s="56"/>
      <c r="G196" s="56"/>
    </row>
    <row r="197" spans="1:7" ht="25.5" customHeight="1">
      <c r="A197" s="50"/>
      <c r="B197" s="51"/>
      <c r="C197" s="53"/>
      <c r="D197" s="59">
        <f t="shared" si="14"/>
      </c>
      <c r="E197" s="54">
        <f t="shared" si="15"/>
        <v>0</v>
      </c>
      <c r="F197" s="56"/>
      <c r="G197" s="56"/>
    </row>
    <row r="198" spans="1:7" ht="25.5" customHeight="1">
      <c r="A198" s="50"/>
      <c r="B198" s="51"/>
      <c r="C198" s="53"/>
      <c r="D198" s="59">
        <f t="shared" si="14"/>
      </c>
      <c r="E198" s="54">
        <f t="shared" si="15"/>
        <v>0</v>
      </c>
      <c r="F198" s="56"/>
      <c r="G198" s="56"/>
    </row>
    <row r="199" spans="1:7" ht="25.5" customHeight="1">
      <c r="A199" s="50"/>
      <c r="B199" s="51"/>
      <c r="C199" s="53"/>
      <c r="D199" s="59">
        <f t="shared" si="14"/>
      </c>
      <c r="E199" s="54">
        <f t="shared" si="15"/>
        <v>0</v>
      </c>
      <c r="F199" s="56"/>
      <c r="G199" s="56"/>
    </row>
    <row r="200" spans="1:7" ht="25.5" customHeight="1">
      <c r="A200" s="50"/>
      <c r="B200" s="51"/>
      <c r="C200" s="53"/>
      <c r="D200" s="59">
        <f t="shared" si="14"/>
      </c>
      <c r="E200" s="54">
        <f t="shared" si="15"/>
        <v>0</v>
      </c>
      <c r="F200" s="56"/>
      <c r="G200" s="56"/>
    </row>
    <row r="201" spans="1:7" ht="25.5" customHeight="1">
      <c r="A201" s="50"/>
      <c r="B201" s="51"/>
      <c r="C201" s="53"/>
      <c r="D201" s="59">
        <f t="shared" si="14"/>
      </c>
      <c r="E201" s="54">
        <f t="shared" si="15"/>
        <v>0</v>
      </c>
      <c r="F201" s="56"/>
      <c r="G201" s="56"/>
    </row>
    <row r="202" spans="1:7" ht="25.5" customHeight="1">
      <c r="A202" s="50"/>
      <c r="B202" s="51"/>
      <c r="C202" s="53"/>
      <c r="D202" s="59">
        <f t="shared" si="14"/>
      </c>
      <c r="E202" s="54">
        <f t="shared" si="15"/>
        <v>0</v>
      </c>
      <c r="F202" s="56"/>
      <c r="G202" s="56"/>
    </row>
    <row r="203" spans="1:7" ht="25.5" customHeight="1">
      <c r="A203" s="50"/>
      <c r="B203" s="51"/>
      <c r="C203" s="53"/>
      <c r="D203" s="59">
        <f t="shared" si="14"/>
      </c>
      <c r="E203" s="57">
        <f t="shared" si="15"/>
        <v>0</v>
      </c>
      <c r="F203" s="56"/>
      <c r="G203" s="56"/>
    </row>
    <row r="204" spans="1:7" ht="25.5" customHeight="1">
      <c r="A204" s="50"/>
      <c r="B204" s="51"/>
      <c r="C204" s="53"/>
      <c r="D204" s="59">
        <f t="shared" si="14"/>
      </c>
      <c r="E204" s="54">
        <f t="shared" si="15"/>
        <v>0</v>
      </c>
      <c r="F204" s="56"/>
      <c r="G204" s="56"/>
    </row>
    <row r="205" spans="1:7" ht="25.5" customHeight="1">
      <c r="A205" s="50"/>
      <c r="B205" s="51"/>
      <c r="C205" s="53"/>
      <c r="D205" s="59">
        <f t="shared" si="14"/>
      </c>
      <c r="E205" s="54">
        <f t="shared" si="15"/>
        <v>0</v>
      </c>
      <c r="F205" s="56" t="s">
        <v>49</v>
      </c>
      <c r="G205" s="56"/>
    </row>
    <row r="206" spans="1:7" ht="25.5" customHeight="1">
      <c r="A206" s="50"/>
      <c r="B206" s="51"/>
      <c r="C206" s="53"/>
      <c r="D206" s="59">
        <f t="shared" si="14"/>
      </c>
      <c r="E206" s="54">
        <f t="shared" si="15"/>
        <v>0</v>
      </c>
      <c r="F206" s="58">
        <f>SUM(E187:E206)</f>
        <v>0</v>
      </c>
      <c r="G206" s="56"/>
    </row>
    <row r="207" spans="1:7" ht="25.5" customHeight="1">
      <c r="A207" s="50"/>
      <c r="B207" s="51"/>
      <c r="C207" s="53"/>
      <c r="D207" s="59">
        <f t="shared" si="14"/>
      </c>
      <c r="E207" s="54">
        <f t="shared" si="15"/>
        <v>0</v>
      </c>
      <c r="F207" s="56"/>
      <c r="G207" s="56"/>
    </row>
    <row r="208" spans="1:7" ht="25.5" customHeight="1">
      <c r="A208" s="50"/>
      <c r="B208" s="51"/>
      <c r="C208" s="53"/>
      <c r="D208" s="59">
        <f t="shared" si="14"/>
      </c>
      <c r="E208" s="54">
        <f t="shared" si="15"/>
        <v>0</v>
      </c>
      <c r="F208" s="56"/>
      <c r="G208" s="56"/>
    </row>
    <row r="209" spans="1:7" ht="25.5" customHeight="1">
      <c r="A209" s="50"/>
      <c r="B209" s="51"/>
      <c r="C209" s="53"/>
      <c r="D209" s="59">
        <f t="shared" si="14"/>
      </c>
      <c r="E209" s="54">
        <f t="shared" si="15"/>
        <v>0</v>
      </c>
      <c r="F209" s="56"/>
      <c r="G209" s="56"/>
    </row>
    <row r="210" spans="1:7" ht="25.5" customHeight="1">
      <c r="A210" s="50"/>
      <c r="B210" s="51"/>
      <c r="C210" s="53"/>
      <c r="D210" s="59">
        <f t="shared" si="14"/>
      </c>
      <c r="E210" s="54">
        <f t="shared" si="15"/>
        <v>0</v>
      </c>
      <c r="F210" s="56"/>
      <c r="G210" s="56"/>
    </row>
    <row r="211" spans="1:7" ht="25.5" customHeight="1">
      <c r="A211" s="50"/>
      <c r="B211" s="51"/>
      <c r="C211" s="53"/>
      <c r="D211" s="59">
        <f t="shared" si="14"/>
      </c>
      <c r="E211" s="54">
        <f t="shared" si="15"/>
        <v>0</v>
      </c>
      <c r="F211" s="56"/>
      <c r="G211" s="56"/>
    </row>
    <row r="212" spans="1:7" ht="25.5" customHeight="1">
      <c r="A212" s="50"/>
      <c r="B212" s="51"/>
      <c r="C212" s="53"/>
      <c r="D212" s="59">
        <f t="shared" si="14"/>
      </c>
      <c r="E212" s="54">
        <f t="shared" si="15"/>
        <v>0</v>
      </c>
      <c r="F212" s="56"/>
      <c r="G212" s="56"/>
    </row>
    <row r="213" spans="1:7" ht="25.5" customHeight="1">
      <c r="A213" s="50"/>
      <c r="B213" s="51"/>
      <c r="C213" s="53"/>
      <c r="D213" s="59">
        <f t="shared" si="14"/>
      </c>
      <c r="E213" s="54">
        <f t="shared" si="15"/>
        <v>0</v>
      </c>
      <c r="F213" s="56"/>
      <c r="G213" s="56"/>
    </row>
    <row r="214" spans="1:7" ht="25.5" customHeight="1">
      <c r="A214" s="50"/>
      <c r="B214" s="51"/>
      <c r="C214" s="53"/>
      <c r="D214" s="59">
        <f t="shared" si="14"/>
      </c>
      <c r="E214" s="54">
        <f t="shared" si="15"/>
        <v>0</v>
      </c>
      <c r="F214" s="56"/>
      <c r="G214" s="56"/>
    </row>
    <row r="215" spans="1:7" ht="25.5" customHeight="1">
      <c r="A215" s="50"/>
      <c r="B215" s="51"/>
      <c r="C215" s="53"/>
      <c r="D215" s="59">
        <f t="shared" si="14"/>
      </c>
      <c r="E215" s="54">
        <f t="shared" si="15"/>
        <v>0</v>
      </c>
      <c r="F215" s="56"/>
      <c r="G215" s="56"/>
    </row>
    <row r="216" spans="1:7" ht="25.5" customHeight="1">
      <c r="A216" s="50"/>
      <c r="B216" s="51"/>
      <c r="C216" s="53"/>
      <c r="D216" s="59">
        <f t="shared" si="14"/>
      </c>
      <c r="E216" s="54">
        <f t="shared" si="15"/>
        <v>0</v>
      </c>
      <c r="F216" s="56"/>
      <c r="G216" s="56"/>
    </row>
    <row r="217" spans="1:7" ht="25.5" customHeight="1">
      <c r="A217" s="50"/>
      <c r="B217" s="51"/>
      <c r="C217" s="53"/>
      <c r="D217" s="59">
        <f t="shared" si="14"/>
      </c>
      <c r="E217" s="54">
        <f t="shared" si="15"/>
        <v>0</v>
      </c>
      <c r="F217" s="56"/>
      <c r="G217" s="56"/>
    </row>
    <row r="218" spans="1:7" ht="25.5" customHeight="1">
      <c r="A218" s="50"/>
      <c r="B218" s="51"/>
      <c r="C218" s="53"/>
      <c r="D218" s="59">
        <f t="shared" si="14"/>
      </c>
      <c r="E218" s="54">
        <f t="shared" si="15"/>
        <v>0</v>
      </c>
      <c r="F218" s="56"/>
      <c r="G218" s="56"/>
    </row>
    <row r="219" spans="1:7" ht="25.5" customHeight="1">
      <c r="A219" s="50"/>
      <c r="B219" s="51"/>
      <c r="C219" s="53"/>
      <c r="D219" s="59">
        <f t="shared" si="14"/>
      </c>
      <c r="E219" s="54">
        <f t="shared" si="15"/>
        <v>0</v>
      </c>
      <c r="F219" s="56"/>
      <c r="G219" s="56"/>
    </row>
    <row r="220" spans="1:7" ht="25.5" customHeight="1">
      <c r="A220" s="50"/>
      <c r="B220" s="51"/>
      <c r="C220" s="53"/>
      <c r="D220" s="59">
        <f t="shared" si="14"/>
      </c>
      <c r="E220" s="54">
        <f t="shared" si="15"/>
        <v>0</v>
      </c>
      <c r="F220" s="56"/>
      <c r="G220" s="56"/>
    </row>
    <row r="221" spans="1:7" ht="25.5" customHeight="1">
      <c r="A221" s="50"/>
      <c r="B221" s="51"/>
      <c r="C221" s="53"/>
      <c r="D221" s="59">
        <f t="shared" si="14"/>
      </c>
      <c r="E221" s="54">
        <f t="shared" si="15"/>
        <v>0</v>
      </c>
      <c r="F221" s="56"/>
      <c r="G221" s="56"/>
    </row>
    <row r="222" spans="1:7" ht="25.5" customHeight="1">
      <c r="A222" s="50"/>
      <c r="B222" s="51"/>
      <c r="C222" s="53"/>
      <c r="D222" s="59">
        <f t="shared" si="14"/>
      </c>
      <c r="E222" s="57">
        <f t="shared" si="15"/>
        <v>0</v>
      </c>
      <c r="F222" s="56"/>
      <c r="G222" s="56"/>
    </row>
    <row r="223" spans="1:7" ht="25.5" customHeight="1">
      <c r="A223" s="50"/>
      <c r="B223" s="51"/>
      <c r="C223" s="53"/>
      <c r="D223" s="59">
        <f t="shared" si="14"/>
      </c>
      <c r="E223" s="54">
        <f t="shared" si="15"/>
        <v>0</v>
      </c>
      <c r="F223" s="56"/>
      <c r="G223" s="56"/>
    </row>
    <row r="224" spans="1:7" ht="25.5" customHeight="1">
      <c r="A224" s="50"/>
      <c r="B224" s="51"/>
      <c r="C224" s="53"/>
      <c r="D224" s="59">
        <f t="shared" si="14"/>
      </c>
      <c r="E224" s="54">
        <f t="shared" si="15"/>
        <v>0</v>
      </c>
      <c r="F224" s="56"/>
      <c r="G224" s="56"/>
    </row>
    <row r="225" spans="1:7" ht="25.5" customHeight="1">
      <c r="A225" s="50"/>
      <c r="B225" s="51"/>
      <c r="C225" s="53"/>
      <c r="D225" s="59">
        <f t="shared" si="14"/>
      </c>
      <c r="E225" s="54">
        <f t="shared" si="15"/>
        <v>0</v>
      </c>
      <c r="F225" s="56" t="s">
        <v>50</v>
      </c>
      <c r="G225" s="56"/>
    </row>
    <row r="226" spans="1:7" ht="25.5" customHeight="1">
      <c r="A226" s="50"/>
      <c r="B226" s="51"/>
      <c r="C226" s="53"/>
      <c r="D226" s="59">
        <f t="shared" si="14"/>
      </c>
      <c r="E226" s="54">
        <f t="shared" si="15"/>
        <v>0</v>
      </c>
      <c r="F226" s="58">
        <f>SUM(E207:E226)</f>
        <v>0</v>
      </c>
      <c r="G226" s="56"/>
    </row>
    <row r="227" spans="1:7" ht="25.5" customHeight="1">
      <c r="A227" s="50"/>
      <c r="B227" s="51"/>
      <c r="C227" s="53"/>
      <c r="D227" s="59">
        <f t="shared" si="14"/>
      </c>
      <c r="E227" s="54">
        <f t="shared" si="15"/>
        <v>0</v>
      </c>
      <c r="F227" s="56"/>
      <c r="G227" s="56"/>
    </row>
    <row r="228" spans="1:7" ht="25.5" customHeight="1">
      <c r="A228" s="50"/>
      <c r="B228" s="51"/>
      <c r="C228" s="53"/>
      <c r="D228" s="59">
        <f t="shared" si="14"/>
      </c>
      <c r="E228" s="54">
        <f t="shared" si="15"/>
        <v>0</v>
      </c>
      <c r="F228" s="56"/>
      <c r="G228" s="56"/>
    </row>
    <row r="229" spans="1:7" ht="25.5" customHeight="1">
      <c r="A229" s="50"/>
      <c r="B229" s="51"/>
      <c r="C229" s="53"/>
      <c r="D229" s="59">
        <f aca="true" t="shared" si="16" ref="D229:D292">IF(A229="","",D228+1)</f>
      </c>
      <c r="E229" s="54">
        <f aca="true" t="shared" si="17" ref="E229:E292">C229*10000</f>
        <v>0</v>
      </c>
      <c r="F229" s="56"/>
      <c r="G229" s="56"/>
    </row>
    <row r="230" spans="1:7" ht="25.5" customHeight="1">
      <c r="A230" s="50"/>
      <c r="B230" s="51"/>
      <c r="C230" s="53"/>
      <c r="D230" s="59">
        <f t="shared" si="16"/>
      </c>
      <c r="E230" s="54">
        <f t="shared" si="17"/>
        <v>0</v>
      </c>
      <c r="F230" s="56"/>
      <c r="G230" s="56"/>
    </row>
    <row r="231" spans="1:7" ht="25.5" customHeight="1">
      <c r="A231" s="50"/>
      <c r="B231" s="51"/>
      <c r="C231" s="53"/>
      <c r="D231" s="59">
        <f t="shared" si="16"/>
      </c>
      <c r="E231" s="54">
        <f t="shared" si="17"/>
        <v>0</v>
      </c>
      <c r="F231" s="56"/>
      <c r="G231" s="56"/>
    </row>
    <row r="232" spans="1:7" ht="25.5" customHeight="1">
      <c r="A232" s="50"/>
      <c r="B232" s="51"/>
      <c r="C232" s="53"/>
      <c r="D232" s="59">
        <f t="shared" si="16"/>
      </c>
      <c r="E232" s="54">
        <f t="shared" si="17"/>
        <v>0</v>
      </c>
      <c r="F232" s="56"/>
      <c r="G232" s="56"/>
    </row>
    <row r="233" spans="1:7" ht="25.5" customHeight="1">
      <c r="A233" s="50"/>
      <c r="B233" s="51"/>
      <c r="C233" s="53"/>
      <c r="D233" s="59">
        <f t="shared" si="16"/>
      </c>
      <c r="E233" s="54">
        <f t="shared" si="17"/>
        <v>0</v>
      </c>
      <c r="F233" s="56"/>
      <c r="G233" s="56"/>
    </row>
    <row r="234" spans="1:7" ht="25.5" customHeight="1">
      <c r="A234" s="50"/>
      <c r="B234" s="51"/>
      <c r="C234" s="53"/>
      <c r="D234" s="59">
        <f t="shared" si="16"/>
      </c>
      <c r="E234" s="54">
        <f t="shared" si="17"/>
        <v>0</v>
      </c>
      <c r="F234" s="56"/>
      <c r="G234" s="56"/>
    </row>
    <row r="235" spans="1:7" ht="25.5" customHeight="1">
      <c r="A235" s="50"/>
      <c r="B235" s="51"/>
      <c r="C235" s="53"/>
      <c r="D235" s="59">
        <f t="shared" si="16"/>
      </c>
      <c r="E235" s="54">
        <f t="shared" si="17"/>
        <v>0</v>
      </c>
      <c r="F235" s="56"/>
      <c r="G235" s="56"/>
    </row>
    <row r="236" spans="1:7" ht="25.5" customHeight="1">
      <c r="A236" s="50"/>
      <c r="B236" s="51"/>
      <c r="C236" s="53"/>
      <c r="D236" s="59">
        <f t="shared" si="16"/>
      </c>
      <c r="E236" s="54">
        <f t="shared" si="17"/>
        <v>0</v>
      </c>
      <c r="F236" s="56"/>
      <c r="G236" s="56"/>
    </row>
    <row r="237" spans="1:7" ht="25.5" customHeight="1">
      <c r="A237" s="50"/>
      <c r="B237" s="51"/>
      <c r="C237" s="53"/>
      <c r="D237" s="59">
        <f t="shared" si="16"/>
      </c>
      <c r="E237" s="54">
        <f t="shared" si="17"/>
        <v>0</v>
      </c>
      <c r="F237" s="56"/>
      <c r="G237" s="56"/>
    </row>
    <row r="238" spans="1:7" ht="25.5" customHeight="1">
      <c r="A238" s="50"/>
      <c r="B238" s="51"/>
      <c r="C238" s="53"/>
      <c r="D238" s="59">
        <f t="shared" si="16"/>
      </c>
      <c r="E238" s="54">
        <f t="shared" si="17"/>
        <v>0</v>
      </c>
      <c r="F238" s="56"/>
      <c r="G238" s="56"/>
    </row>
    <row r="239" spans="1:7" ht="25.5" customHeight="1">
      <c r="A239" s="50"/>
      <c r="B239" s="51"/>
      <c r="C239" s="53"/>
      <c r="D239" s="59">
        <f t="shared" si="16"/>
      </c>
      <c r="E239" s="54">
        <f t="shared" si="17"/>
        <v>0</v>
      </c>
      <c r="F239" s="56"/>
      <c r="G239" s="56"/>
    </row>
    <row r="240" spans="1:7" ht="25.5" customHeight="1">
      <c r="A240" s="50"/>
      <c r="B240" s="51"/>
      <c r="C240" s="53"/>
      <c r="D240" s="59">
        <f t="shared" si="16"/>
      </c>
      <c r="E240" s="54">
        <f t="shared" si="17"/>
        <v>0</v>
      </c>
      <c r="F240" s="56"/>
      <c r="G240" s="56"/>
    </row>
    <row r="241" spans="1:7" ht="25.5" customHeight="1">
      <c r="A241" s="50"/>
      <c r="B241" s="51"/>
      <c r="C241" s="53"/>
      <c r="D241" s="59">
        <f t="shared" si="16"/>
      </c>
      <c r="E241" s="57">
        <f t="shared" si="17"/>
        <v>0</v>
      </c>
      <c r="F241" s="56"/>
      <c r="G241" s="56"/>
    </row>
    <row r="242" spans="1:7" ht="25.5" customHeight="1">
      <c r="A242" s="50"/>
      <c r="B242" s="51"/>
      <c r="C242" s="53"/>
      <c r="D242" s="59">
        <f t="shared" si="16"/>
      </c>
      <c r="E242" s="54">
        <f t="shared" si="17"/>
        <v>0</v>
      </c>
      <c r="F242" s="56"/>
      <c r="G242" s="56"/>
    </row>
    <row r="243" spans="1:7" ht="25.5" customHeight="1">
      <c r="A243" s="50"/>
      <c r="B243" s="51"/>
      <c r="C243" s="53"/>
      <c r="D243" s="59">
        <f t="shared" si="16"/>
      </c>
      <c r="E243" s="54">
        <f t="shared" si="17"/>
        <v>0</v>
      </c>
      <c r="F243" s="56"/>
      <c r="G243" s="56"/>
    </row>
    <row r="244" spans="1:7" ht="25.5" customHeight="1">
      <c r="A244" s="50"/>
      <c r="B244" s="51"/>
      <c r="C244" s="53"/>
      <c r="D244" s="59">
        <f t="shared" si="16"/>
      </c>
      <c r="E244" s="54">
        <f t="shared" si="17"/>
        <v>0</v>
      </c>
      <c r="F244" s="56"/>
      <c r="G244" s="56"/>
    </row>
    <row r="245" spans="1:7" ht="25.5" customHeight="1">
      <c r="A245" s="50"/>
      <c r="B245" s="51"/>
      <c r="C245" s="53"/>
      <c r="D245" s="59">
        <f t="shared" si="16"/>
      </c>
      <c r="E245" s="54">
        <f t="shared" si="17"/>
        <v>0</v>
      </c>
      <c r="F245" s="56" t="s">
        <v>51</v>
      </c>
      <c r="G245" s="56"/>
    </row>
    <row r="246" spans="1:7" ht="25.5" customHeight="1">
      <c r="A246" s="50"/>
      <c r="B246" s="51"/>
      <c r="C246" s="53"/>
      <c r="D246" s="59">
        <f t="shared" si="16"/>
      </c>
      <c r="E246" s="54">
        <f t="shared" si="17"/>
        <v>0</v>
      </c>
      <c r="F246" s="58">
        <f>SUM(E227:E246)</f>
        <v>0</v>
      </c>
      <c r="G246" s="56"/>
    </row>
    <row r="247" spans="1:7" ht="25.5" customHeight="1">
      <c r="A247" s="50"/>
      <c r="B247" s="51"/>
      <c r="C247" s="53"/>
      <c r="D247" s="59">
        <f t="shared" si="16"/>
      </c>
      <c r="E247" s="54">
        <f t="shared" si="17"/>
        <v>0</v>
      </c>
      <c r="F247" s="56"/>
      <c r="G247" s="56"/>
    </row>
    <row r="248" spans="1:7" ht="25.5" customHeight="1">
      <c r="A248" s="50"/>
      <c r="B248" s="51"/>
      <c r="C248" s="53"/>
      <c r="D248" s="59">
        <f t="shared" si="16"/>
      </c>
      <c r="E248" s="54">
        <f t="shared" si="17"/>
        <v>0</v>
      </c>
      <c r="F248" s="56"/>
      <c r="G248" s="56"/>
    </row>
    <row r="249" spans="1:7" ht="25.5" customHeight="1">
      <c r="A249" s="50"/>
      <c r="B249" s="51"/>
      <c r="C249" s="53"/>
      <c r="D249" s="59">
        <f t="shared" si="16"/>
      </c>
      <c r="E249" s="54">
        <f t="shared" si="17"/>
        <v>0</v>
      </c>
      <c r="F249" s="56"/>
      <c r="G249" s="56"/>
    </row>
    <row r="250" spans="1:7" ht="25.5" customHeight="1">
      <c r="A250" s="50"/>
      <c r="B250" s="51"/>
      <c r="C250" s="53"/>
      <c r="D250" s="59">
        <f t="shared" si="16"/>
      </c>
      <c r="E250" s="54">
        <f t="shared" si="17"/>
        <v>0</v>
      </c>
      <c r="F250" s="56"/>
      <c r="G250" s="56"/>
    </row>
    <row r="251" spans="1:7" ht="25.5" customHeight="1">
      <c r="A251" s="50"/>
      <c r="B251" s="51"/>
      <c r="C251" s="53"/>
      <c r="D251" s="59">
        <f t="shared" si="16"/>
      </c>
      <c r="E251" s="54">
        <f t="shared" si="17"/>
        <v>0</v>
      </c>
      <c r="F251" s="56"/>
      <c r="G251" s="56"/>
    </row>
    <row r="252" spans="1:7" ht="25.5" customHeight="1">
      <c r="A252" s="50"/>
      <c r="B252" s="51"/>
      <c r="C252" s="53"/>
      <c r="D252" s="59">
        <f t="shared" si="16"/>
      </c>
      <c r="E252" s="54">
        <f t="shared" si="17"/>
        <v>0</v>
      </c>
      <c r="F252" s="56"/>
      <c r="G252" s="56"/>
    </row>
    <row r="253" spans="1:7" ht="25.5" customHeight="1">
      <c r="A253" s="50"/>
      <c r="B253" s="51"/>
      <c r="C253" s="53"/>
      <c r="D253" s="59">
        <f t="shared" si="16"/>
      </c>
      <c r="E253" s="54">
        <f t="shared" si="17"/>
        <v>0</v>
      </c>
      <c r="F253" s="56"/>
      <c r="G253" s="56"/>
    </row>
    <row r="254" spans="1:7" ht="25.5" customHeight="1">
      <c r="A254" s="50"/>
      <c r="B254" s="51"/>
      <c r="C254" s="53"/>
      <c r="D254" s="59">
        <f t="shared" si="16"/>
      </c>
      <c r="E254" s="54">
        <f t="shared" si="17"/>
        <v>0</v>
      </c>
      <c r="F254" s="56"/>
      <c r="G254" s="56"/>
    </row>
    <row r="255" spans="1:7" ht="25.5" customHeight="1">
      <c r="A255" s="50"/>
      <c r="B255" s="51"/>
      <c r="C255" s="53"/>
      <c r="D255" s="59">
        <f t="shared" si="16"/>
      </c>
      <c r="E255" s="54">
        <f t="shared" si="17"/>
        <v>0</v>
      </c>
      <c r="F255" s="56"/>
      <c r="G255" s="56"/>
    </row>
    <row r="256" spans="1:7" ht="25.5" customHeight="1">
      <c r="A256" s="50"/>
      <c r="B256" s="51"/>
      <c r="C256" s="53"/>
      <c r="D256" s="59">
        <f t="shared" si="16"/>
      </c>
      <c r="E256" s="54">
        <f t="shared" si="17"/>
        <v>0</v>
      </c>
      <c r="F256" s="56"/>
      <c r="G256" s="56"/>
    </row>
    <row r="257" spans="1:7" ht="25.5" customHeight="1">
      <c r="A257" s="50"/>
      <c r="B257" s="51"/>
      <c r="C257" s="53"/>
      <c r="D257" s="59">
        <f t="shared" si="16"/>
      </c>
      <c r="E257" s="54">
        <f t="shared" si="17"/>
        <v>0</v>
      </c>
      <c r="F257" s="56"/>
      <c r="G257" s="56"/>
    </row>
    <row r="258" spans="1:7" ht="25.5" customHeight="1">
      <c r="A258" s="50"/>
      <c r="B258" s="51"/>
      <c r="C258" s="53"/>
      <c r="D258" s="59">
        <f t="shared" si="16"/>
      </c>
      <c r="E258" s="54">
        <f t="shared" si="17"/>
        <v>0</v>
      </c>
      <c r="F258" s="56"/>
      <c r="G258" s="56"/>
    </row>
    <row r="259" spans="1:7" ht="25.5" customHeight="1">
      <c r="A259" s="50"/>
      <c r="B259" s="51"/>
      <c r="C259" s="53"/>
      <c r="D259" s="59">
        <f t="shared" si="16"/>
      </c>
      <c r="E259" s="54">
        <f t="shared" si="17"/>
        <v>0</v>
      </c>
      <c r="F259" s="56"/>
      <c r="G259" s="56"/>
    </row>
    <row r="260" spans="1:7" ht="25.5" customHeight="1">
      <c r="A260" s="50"/>
      <c r="B260" s="51"/>
      <c r="C260" s="53"/>
      <c r="D260" s="59">
        <f t="shared" si="16"/>
      </c>
      <c r="E260" s="57">
        <f t="shared" si="17"/>
        <v>0</v>
      </c>
      <c r="F260" s="56"/>
      <c r="G260" s="56"/>
    </row>
    <row r="261" spans="1:7" ht="25.5" customHeight="1">
      <c r="A261" s="50"/>
      <c r="B261" s="51"/>
      <c r="C261" s="53"/>
      <c r="D261" s="59">
        <f t="shared" si="16"/>
      </c>
      <c r="E261" s="54">
        <f t="shared" si="17"/>
        <v>0</v>
      </c>
      <c r="F261" s="56"/>
      <c r="G261" s="56"/>
    </row>
    <row r="262" spans="1:7" ht="25.5" customHeight="1">
      <c r="A262" s="50"/>
      <c r="B262" s="51"/>
      <c r="C262" s="53"/>
      <c r="D262" s="59">
        <f t="shared" si="16"/>
      </c>
      <c r="E262" s="54">
        <f t="shared" si="17"/>
        <v>0</v>
      </c>
      <c r="F262" s="56"/>
      <c r="G262" s="56"/>
    </row>
    <row r="263" spans="1:7" ht="25.5" customHeight="1">
      <c r="A263" s="50"/>
      <c r="B263" s="51"/>
      <c r="C263" s="53"/>
      <c r="D263" s="59">
        <f t="shared" si="16"/>
      </c>
      <c r="E263" s="54">
        <f t="shared" si="17"/>
        <v>0</v>
      </c>
      <c r="F263" s="56"/>
      <c r="G263" s="56"/>
    </row>
    <row r="264" spans="1:7" ht="25.5" customHeight="1">
      <c r="A264" s="50"/>
      <c r="B264" s="51"/>
      <c r="C264" s="53"/>
      <c r="D264" s="59">
        <f t="shared" si="16"/>
      </c>
      <c r="E264" s="54">
        <f t="shared" si="17"/>
        <v>0</v>
      </c>
      <c r="F264" s="56"/>
      <c r="G264" s="56"/>
    </row>
    <row r="265" spans="1:7" ht="25.5" customHeight="1">
      <c r="A265" s="50"/>
      <c r="B265" s="51"/>
      <c r="C265" s="53"/>
      <c r="D265" s="59">
        <f t="shared" si="16"/>
      </c>
      <c r="E265" s="54">
        <f t="shared" si="17"/>
        <v>0</v>
      </c>
      <c r="F265" s="56" t="s">
        <v>52</v>
      </c>
      <c r="G265" s="56"/>
    </row>
    <row r="266" spans="1:7" ht="25.5" customHeight="1">
      <c r="A266" s="50"/>
      <c r="B266" s="51"/>
      <c r="C266" s="53"/>
      <c r="D266" s="59">
        <f t="shared" si="16"/>
      </c>
      <c r="E266" s="54">
        <f t="shared" si="17"/>
        <v>0</v>
      </c>
      <c r="F266" s="58">
        <f>SUM(E247:E266)</f>
        <v>0</v>
      </c>
      <c r="G266" s="56"/>
    </row>
    <row r="267" spans="1:7" ht="25.5" customHeight="1">
      <c r="A267" s="50"/>
      <c r="B267" s="51"/>
      <c r="C267" s="53"/>
      <c r="D267" s="59">
        <f t="shared" si="16"/>
      </c>
      <c r="E267" s="54">
        <f t="shared" si="17"/>
        <v>0</v>
      </c>
      <c r="F267" s="56"/>
      <c r="G267" s="56"/>
    </row>
    <row r="268" spans="1:7" ht="25.5" customHeight="1">
      <c r="A268" s="50"/>
      <c r="B268" s="51"/>
      <c r="C268" s="53"/>
      <c r="D268" s="59">
        <f t="shared" si="16"/>
      </c>
      <c r="E268" s="54">
        <f t="shared" si="17"/>
        <v>0</v>
      </c>
      <c r="F268" s="56"/>
      <c r="G268" s="56"/>
    </row>
    <row r="269" spans="1:7" ht="25.5" customHeight="1">
      <c r="A269" s="50"/>
      <c r="B269" s="51"/>
      <c r="C269" s="53"/>
      <c r="D269" s="59">
        <f t="shared" si="16"/>
      </c>
      <c r="E269" s="54">
        <f t="shared" si="17"/>
        <v>0</v>
      </c>
      <c r="F269" s="56"/>
      <c r="G269" s="56"/>
    </row>
    <row r="270" spans="1:7" ht="25.5" customHeight="1">
      <c r="A270" s="50"/>
      <c r="B270" s="51"/>
      <c r="C270" s="53"/>
      <c r="D270" s="59">
        <f t="shared" si="16"/>
      </c>
      <c r="E270" s="54">
        <f t="shared" si="17"/>
        <v>0</v>
      </c>
      <c r="F270" s="56"/>
      <c r="G270" s="56"/>
    </row>
    <row r="271" spans="1:7" ht="25.5" customHeight="1">
      <c r="A271" s="50"/>
      <c r="B271" s="51"/>
      <c r="C271" s="53"/>
      <c r="D271" s="59">
        <f t="shared" si="16"/>
      </c>
      <c r="E271" s="54">
        <f t="shared" si="17"/>
        <v>0</v>
      </c>
      <c r="F271" s="56"/>
      <c r="G271" s="56"/>
    </row>
    <row r="272" spans="1:7" ht="25.5" customHeight="1">
      <c r="A272" s="50"/>
      <c r="B272" s="51"/>
      <c r="C272" s="53"/>
      <c r="D272" s="59">
        <f t="shared" si="16"/>
      </c>
      <c r="E272" s="54">
        <f t="shared" si="17"/>
        <v>0</v>
      </c>
      <c r="F272" s="56"/>
      <c r="G272" s="56"/>
    </row>
    <row r="273" spans="1:7" ht="25.5" customHeight="1">
      <c r="A273" s="50"/>
      <c r="B273" s="51"/>
      <c r="C273" s="53"/>
      <c r="D273" s="59">
        <f t="shared" si="16"/>
      </c>
      <c r="E273" s="54">
        <f t="shared" si="17"/>
        <v>0</v>
      </c>
      <c r="F273" s="56"/>
      <c r="G273" s="56"/>
    </row>
    <row r="274" spans="1:7" ht="25.5" customHeight="1">
      <c r="A274" s="50"/>
      <c r="B274" s="51"/>
      <c r="C274" s="53"/>
      <c r="D274" s="59">
        <f t="shared" si="16"/>
      </c>
      <c r="E274" s="54">
        <f t="shared" si="17"/>
        <v>0</v>
      </c>
      <c r="F274" s="56"/>
      <c r="G274" s="56"/>
    </row>
    <row r="275" spans="1:7" ht="25.5" customHeight="1">
      <c r="A275" s="50"/>
      <c r="B275" s="51"/>
      <c r="C275" s="53"/>
      <c r="D275" s="59">
        <f t="shared" si="16"/>
      </c>
      <c r="E275" s="54">
        <f t="shared" si="17"/>
        <v>0</v>
      </c>
      <c r="F275" s="56"/>
      <c r="G275" s="56"/>
    </row>
    <row r="276" spans="1:7" ht="25.5" customHeight="1">
      <c r="A276" s="50"/>
      <c r="B276" s="51"/>
      <c r="C276" s="53"/>
      <c r="D276" s="59">
        <f t="shared" si="16"/>
      </c>
      <c r="E276" s="54">
        <f t="shared" si="17"/>
        <v>0</v>
      </c>
      <c r="F276" s="56"/>
      <c r="G276" s="56"/>
    </row>
    <row r="277" spans="1:7" ht="25.5" customHeight="1">
      <c r="A277" s="50"/>
      <c r="B277" s="51"/>
      <c r="C277" s="53"/>
      <c r="D277" s="59">
        <f t="shared" si="16"/>
      </c>
      <c r="E277" s="54">
        <f t="shared" si="17"/>
        <v>0</v>
      </c>
      <c r="F277" s="56"/>
      <c r="G277" s="56"/>
    </row>
    <row r="278" spans="1:7" ht="25.5" customHeight="1">
      <c r="A278" s="50"/>
      <c r="B278" s="51"/>
      <c r="C278" s="53"/>
      <c r="D278" s="59">
        <f t="shared" si="16"/>
      </c>
      <c r="E278" s="54">
        <f t="shared" si="17"/>
        <v>0</v>
      </c>
      <c r="F278" s="56"/>
      <c r="G278" s="56"/>
    </row>
    <row r="279" spans="1:7" ht="25.5" customHeight="1">
      <c r="A279" s="50"/>
      <c r="B279" s="51"/>
      <c r="C279" s="53"/>
      <c r="D279" s="59">
        <f t="shared" si="16"/>
      </c>
      <c r="E279" s="57">
        <f t="shared" si="17"/>
        <v>0</v>
      </c>
      <c r="F279" s="56"/>
      <c r="G279" s="56"/>
    </row>
    <row r="280" spans="1:7" ht="25.5" customHeight="1">
      <c r="A280" s="50"/>
      <c r="B280" s="51"/>
      <c r="C280" s="53"/>
      <c r="D280" s="59">
        <f t="shared" si="16"/>
      </c>
      <c r="E280" s="54">
        <f t="shared" si="17"/>
        <v>0</v>
      </c>
      <c r="F280" s="56"/>
      <c r="G280" s="56"/>
    </row>
    <row r="281" spans="1:7" ht="25.5" customHeight="1">
      <c r="A281" s="50"/>
      <c r="B281" s="51"/>
      <c r="C281" s="53"/>
      <c r="D281" s="59">
        <f t="shared" si="16"/>
      </c>
      <c r="E281" s="54">
        <f t="shared" si="17"/>
        <v>0</v>
      </c>
      <c r="F281" s="56"/>
      <c r="G281" s="56"/>
    </row>
    <row r="282" spans="1:7" ht="25.5" customHeight="1">
      <c r="A282" s="50"/>
      <c r="B282" s="51"/>
      <c r="C282" s="53"/>
      <c r="D282" s="59">
        <f t="shared" si="16"/>
      </c>
      <c r="E282" s="54">
        <f t="shared" si="17"/>
        <v>0</v>
      </c>
      <c r="F282" s="56"/>
      <c r="G282" s="56"/>
    </row>
    <row r="283" spans="1:7" ht="25.5" customHeight="1">
      <c r="A283" s="50"/>
      <c r="B283" s="51"/>
      <c r="C283" s="53"/>
      <c r="D283" s="59">
        <f t="shared" si="16"/>
      </c>
      <c r="E283" s="54">
        <f t="shared" si="17"/>
        <v>0</v>
      </c>
      <c r="F283" s="56"/>
      <c r="G283" s="56"/>
    </row>
    <row r="284" spans="1:7" ht="25.5" customHeight="1">
      <c r="A284" s="50"/>
      <c r="B284" s="51"/>
      <c r="C284" s="53"/>
      <c r="D284" s="59">
        <f t="shared" si="16"/>
      </c>
      <c r="E284" s="54">
        <f t="shared" si="17"/>
        <v>0</v>
      </c>
      <c r="F284" s="56"/>
      <c r="G284" s="56"/>
    </row>
    <row r="285" spans="1:7" ht="25.5" customHeight="1">
      <c r="A285" s="50"/>
      <c r="B285" s="51"/>
      <c r="C285" s="53"/>
      <c r="D285" s="59">
        <f t="shared" si="16"/>
      </c>
      <c r="E285" s="54">
        <f t="shared" si="17"/>
        <v>0</v>
      </c>
      <c r="F285" s="56" t="s">
        <v>53</v>
      </c>
      <c r="G285" s="56"/>
    </row>
    <row r="286" spans="1:7" ht="25.5" customHeight="1">
      <c r="A286" s="50"/>
      <c r="B286" s="51"/>
      <c r="C286" s="53"/>
      <c r="D286" s="59">
        <f t="shared" si="16"/>
      </c>
      <c r="E286" s="54">
        <f t="shared" si="17"/>
        <v>0</v>
      </c>
      <c r="F286" s="58">
        <f>SUM(E267:E286)</f>
        <v>0</v>
      </c>
      <c r="G286" s="56"/>
    </row>
    <row r="287" spans="1:7" ht="25.5" customHeight="1">
      <c r="A287" s="50"/>
      <c r="B287" s="51"/>
      <c r="C287" s="53"/>
      <c r="D287" s="59">
        <f t="shared" si="16"/>
      </c>
      <c r="E287" s="54">
        <f t="shared" si="17"/>
        <v>0</v>
      </c>
      <c r="F287" s="56"/>
      <c r="G287" s="56"/>
    </row>
    <row r="288" spans="1:7" ht="25.5" customHeight="1">
      <c r="A288" s="50"/>
      <c r="B288" s="51"/>
      <c r="C288" s="53"/>
      <c r="D288" s="59">
        <f t="shared" si="16"/>
      </c>
      <c r="E288" s="54">
        <f t="shared" si="17"/>
        <v>0</v>
      </c>
      <c r="F288" s="56"/>
      <c r="G288" s="56"/>
    </row>
    <row r="289" spans="1:7" ht="25.5" customHeight="1">
      <c r="A289" s="50"/>
      <c r="B289" s="51"/>
      <c r="C289" s="53"/>
      <c r="D289" s="59">
        <f t="shared" si="16"/>
      </c>
      <c r="E289" s="54">
        <f t="shared" si="17"/>
        <v>0</v>
      </c>
      <c r="F289" s="56"/>
      <c r="G289" s="56"/>
    </row>
    <row r="290" spans="1:7" ht="25.5" customHeight="1">
      <c r="A290" s="50"/>
      <c r="B290" s="51"/>
      <c r="C290" s="53"/>
      <c r="D290" s="59">
        <f t="shared" si="16"/>
      </c>
      <c r="E290" s="54">
        <f t="shared" si="17"/>
        <v>0</v>
      </c>
      <c r="F290" s="56"/>
      <c r="G290" s="56"/>
    </row>
    <row r="291" spans="1:7" ht="25.5" customHeight="1">
      <c r="A291" s="50"/>
      <c r="B291" s="51"/>
      <c r="C291" s="53"/>
      <c r="D291" s="59">
        <f t="shared" si="16"/>
      </c>
      <c r="E291" s="54">
        <f t="shared" si="17"/>
        <v>0</v>
      </c>
      <c r="F291" s="56"/>
      <c r="G291" s="56"/>
    </row>
    <row r="292" spans="1:7" ht="25.5" customHeight="1">
      <c r="A292" s="50"/>
      <c r="B292" s="51"/>
      <c r="C292" s="53"/>
      <c r="D292" s="59">
        <f t="shared" si="16"/>
      </c>
      <c r="E292" s="54">
        <f t="shared" si="17"/>
        <v>0</v>
      </c>
      <c r="F292" s="56"/>
      <c r="G292" s="56"/>
    </row>
    <row r="293" spans="1:7" ht="25.5" customHeight="1">
      <c r="A293" s="50"/>
      <c r="B293" s="51"/>
      <c r="C293" s="53"/>
      <c r="D293" s="59">
        <f aca="true" t="shared" si="18" ref="D293:D356">IF(A293="","",D292+1)</f>
      </c>
      <c r="E293" s="54">
        <f aca="true" t="shared" si="19" ref="E293:E356">C293*10000</f>
        <v>0</v>
      </c>
      <c r="F293" s="56"/>
      <c r="G293" s="56"/>
    </row>
    <row r="294" spans="1:7" ht="25.5" customHeight="1">
      <c r="A294" s="50"/>
      <c r="B294" s="51"/>
      <c r="C294" s="53"/>
      <c r="D294" s="59">
        <f t="shared" si="18"/>
      </c>
      <c r="E294" s="54">
        <f t="shared" si="19"/>
        <v>0</v>
      </c>
      <c r="F294" s="56"/>
      <c r="G294" s="56"/>
    </row>
    <row r="295" spans="1:7" ht="25.5" customHeight="1">
      <c r="A295" s="50"/>
      <c r="B295" s="51"/>
      <c r="C295" s="53"/>
      <c r="D295" s="59">
        <f t="shared" si="18"/>
      </c>
      <c r="E295" s="54">
        <f t="shared" si="19"/>
        <v>0</v>
      </c>
      <c r="F295" s="56"/>
      <c r="G295" s="56"/>
    </row>
    <row r="296" spans="1:7" ht="25.5" customHeight="1">
      <c r="A296" s="50"/>
      <c r="B296" s="51"/>
      <c r="C296" s="53"/>
      <c r="D296" s="59">
        <f t="shared" si="18"/>
      </c>
      <c r="E296" s="54">
        <f t="shared" si="19"/>
        <v>0</v>
      </c>
      <c r="F296" s="56"/>
      <c r="G296" s="56"/>
    </row>
    <row r="297" spans="1:7" ht="25.5" customHeight="1">
      <c r="A297" s="50"/>
      <c r="B297" s="51"/>
      <c r="C297" s="53"/>
      <c r="D297" s="59">
        <f t="shared" si="18"/>
      </c>
      <c r="E297" s="54">
        <f t="shared" si="19"/>
        <v>0</v>
      </c>
      <c r="F297" s="56"/>
      <c r="G297" s="56"/>
    </row>
    <row r="298" spans="1:7" ht="25.5" customHeight="1">
      <c r="A298" s="50"/>
      <c r="B298" s="51"/>
      <c r="C298" s="53"/>
      <c r="D298" s="59">
        <f t="shared" si="18"/>
      </c>
      <c r="E298" s="57">
        <f t="shared" si="19"/>
        <v>0</v>
      </c>
      <c r="F298" s="56"/>
      <c r="G298" s="56"/>
    </row>
    <row r="299" spans="1:7" ht="25.5" customHeight="1">
      <c r="A299" s="50"/>
      <c r="B299" s="51"/>
      <c r="C299" s="53"/>
      <c r="D299" s="59">
        <f t="shared" si="18"/>
      </c>
      <c r="E299" s="54">
        <f t="shared" si="19"/>
        <v>0</v>
      </c>
      <c r="F299" s="56"/>
      <c r="G299" s="56"/>
    </row>
    <row r="300" spans="1:7" ht="25.5" customHeight="1">
      <c r="A300" s="50"/>
      <c r="B300" s="51"/>
      <c r="C300" s="53"/>
      <c r="D300" s="59">
        <f t="shared" si="18"/>
      </c>
      <c r="E300" s="54">
        <f t="shared" si="19"/>
        <v>0</v>
      </c>
      <c r="F300" s="56"/>
      <c r="G300" s="56"/>
    </row>
    <row r="301" spans="1:7" ht="25.5" customHeight="1">
      <c r="A301" s="50"/>
      <c r="B301" s="51"/>
      <c r="C301" s="53"/>
      <c r="D301" s="59">
        <f t="shared" si="18"/>
      </c>
      <c r="E301" s="54">
        <f t="shared" si="19"/>
        <v>0</v>
      </c>
      <c r="F301" s="56"/>
      <c r="G301" s="56"/>
    </row>
    <row r="302" spans="1:7" ht="25.5" customHeight="1">
      <c r="A302" s="50"/>
      <c r="B302" s="51"/>
      <c r="C302" s="53"/>
      <c r="D302" s="59">
        <f t="shared" si="18"/>
      </c>
      <c r="E302" s="54">
        <f t="shared" si="19"/>
        <v>0</v>
      </c>
      <c r="F302" s="56"/>
      <c r="G302" s="56"/>
    </row>
    <row r="303" spans="1:7" ht="25.5" customHeight="1">
      <c r="A303" s="50"/>
      <c r="B303" s="51"/>
      <c r="C303" s="53"/>
      <c r="D303" s="59">
        <f t="shared" si="18"/>
      </c>
      <c r="E303" s="54">
        <f t="shared" si="19"/>
        <v>0</v>
      </c>
      <c r="F303" s="56"/>
      <c r="G303" s="56"/>
    </row>
    <row r="304" spans="1:7" ht="25.5" customHeight="1">
      <c r="A304" s="50"/>
      <c r="B304" s="51"/>
      <c r="C304" s="53"/>
      <c r="D304" s="59">
        <f t="shared" si="18"/>
      </c>
      <c r="E304" s="54">
        <f t="shared" si="19"/>
        <v>0</v>
      </c>
      <c r="F304" s="56"/>
      <c r="G304" s="56"/>
    </row>
    <row r="305" spans="1:7" ht="25.5" customHeight="1">
      <c r="A305" s="50"/>
      <c r="B305" s="51"/>
      <c r="C305" s="53"/>
      <c r="D305" s="59">
        <f t="shared" si="18"/>
      </c>
      <c r="E305" s="54">
        <f t="shared" si="19"/>
        <v>0</v>
      </c>
      <c r="F305" s="56" t="s">
        <v>54</v>
      </c>
      <c r="G305" s="56"/>
    </row>
    <row r="306" spans="1:7" ht="25.5" customHeight="1">
      <c r="A306" s="50"/>
      <c r="B306" s="51"/>
      <c r="C306" s="53"/>
      <c r="D306" s="59">
        <f t="shared" si="18"/>
      </c>
      <c r="E306" s="54">
        <f t="shared" si="19"/>
        <v>0</v>
      </c>
      <c r="F306" s="58">
        <f>SUM(E287:E306)</f>
        <v>0</v>
      </c>
      <c r="G306" s="56"/>
    </row>
    <row r="307" spans="1:7" ht="25.5" customHeight="1">
      <c r="A307" s="50"/>
      <c r="B307" s="51"/>
      <c r="C307" s="53"/>
      <c r="D307" s="59">
        <f t="shared" si="18"/>
      </c>
      <c r="E307" s="54">
        <f t="shared" si="19"/>
        <v>0</v>
      </c>
      <c r="F307" s="56"/>
      <c r="G307" s="56"/>
    </row>
    <row r="308" spans="1:7" ht="25.5" customHeight="1">
      <c r="A308" s="50"/>
      <c r="B308" s="51"/>
      <c r="C308" s="53"/>
      <c r="D308" s="59">
        <f t="shared" si="18"/>
      </c>
      <c r="E308" s="54">
        <f t="shared" si="19"/>
        <v>0</v>
      </c>
      <c r="F308" s="56"/>
      <c r="G308" s="56"/>
    </row>
    <row r="309" spans="1:7" ht="25.5" customHeight="1">
      <c r="A309" s="50"/>
      <c r="B309" s="51"/>
      <c r="C309" s="53"/>
      <c r="D309" s="59">
        <f t="shared" si="18"/>
      </c>
      <c r="E309" s="54">
        <f t="shared" si="19"/>
        <v>0</v>
      </c>
      <c r="F309" s="56"/>
      <c r="G309" s="56"/>
    </row>
    <row r="310" spans="1:7" ht="25.5" customHeight="1">
      <c r="A310" s="50"/>
      <c r="B310" s="51"/>
      <c r="C310" s="53"/>
      <c r="D310" s="59">
        <f t="shared" si="18"/>
      </c>
      <c r="E310" s="54">
        <f t="shared" si="19"/>
        <v>0</v>
      </c>
      <c r="F310" s="56"/>
      <c r="G310" s="56"/>
    </row>
    <row r="311" spans="1:7" ht="25.5" customHeight="1">
      <c r="A311" s="50"/>
      <c r="B311" s="51"/>
      <c r="C311" s="53"/>
      <c r="D311" s="59">
        <f t="shared" si="18"/>
      </c>
      <c r="E311" s="54">
        <f t="shared" si="19"/>
        <v>0</v>
      </c>
      <c r="F311" s="56"/>
      <c r="G311" s="56"/>
    </row>
    <row r="312" spans="1:7" ht="25.5" customHeight="1">
      <c r="A312" s="50"/>
      <c r="B312" s="51"/>
      <c r="C312" s="53"/>
      <c r="D312" s="59">
        <f t="shared" si="18"/>
      </c>
      <c r="E312" s="54">
        <f t="shared" si="19"/>
        <v>0</v>
      </c>
      <c r="F312" s="56"/>
      <c r="G312" s="56"/>
    </row>
    <row r="313" spans="1:7" ht="25.5" customHeight="1">
      <c r="A313" s="50"/>
      <c r="B313" s="51"/>
      <c r="C313" s="53"/>
      <c r="D313" s="59">
        <f t="shared" si="18"/>
      </c>
      <c r="E313" s="54">
        <f t="shared" si="19"/>
        <v>0</v>
      </c>
      <c r="F313" s="56"/>
      <c r="G313" s="56"/>
    </row>
    <row r="314" spans="1:7" ht="25.5" customHeight="1">
      <c r="A314" s="50"/>
      <c r="B314" s="51"/>
      <c r="C314" s="53"/>
      <c r="D314" s="59">
        <f t="shared" si="18"/>
      </c>
      <c r="E314" s="54">
        <f t="shared" si="19"/>
        <v>0</v>
      </c>
      <c r="F314" s="56"/>
      <c r="G314" s="56"/>
    </row>
    <row r="315" spans="1:7" ht="25.5" customHeight="1">
      <c r="A315" s="50"/>
      <c r="B315" s="51"/>
      <c r="C315" s="53"/>
      <c r="D315" s="59">
        <f t="shared" si="18"/>
      </c>
      <c r="E315" s="54">
        <f t="shared" si="19"/>
        <v>0</v>
      </c>
      <c r="F315" s="56"/>
      <c r="G315" s="56"/>
    </row>
    <row r="316" spans="1:7" ht="25.5" customHeight="1">
      <c r="A316" s="50"/>
      <c r="B316" s="51"/>
      <c r="C316" s="53"/>
      <c r="D316" s="59">
        <f t="shared" si="18"/>
      </c>
      <c r="E316" s="54">
        <f t="shared" si="19"/>
        <v>0</v>
      </c>
      <c r="F316" s="56"/>
      <c r="G316" s="56"/>
    </row>
    <row r="317" spans="1:7" ht="25.5" customHeight="1">
      <c r="A317" s="50"/>
      <c r="B317" s="51"/>
      <c r="C317" s="53"/>
      <c r="D317" s="59">
        <f t="shared" si="18"/>
      </c>
      <c r="E317" s="57">
        <f t="shared" si="19"/>
        <v>0</v>
      </c>
      <c r="F317" s="56"/>
      <c r="G317" s="56"/>
    </row>
    <row r="318" spans="1:7" ht="25.5" customHeight="1">
      <c r="A318" s="50"/>
      <c r="B318" s="51"/>
      <c r="C318" s="53"/>
      <c r="D318" s="59">
        <f t="shared" si="18"/>
      </c>
      <c r="E318" s="54">
        <f t="shared" si="19"/>
        <v>0</v>
      </c>
      <c r="F318" s="56"/>
      <c r="G318" s="56"/>
    </row>
    <row r="319" spans="1:7" ht="25.5" customHeight="1">
      <c r="A319" s="50"/>
      <c r="B319" s="51"/>
      <c r="C319" s="53"/>
      <c r="D319" s="59">
        <f t="shared" si="18"/>
      </c>
      <c r="E319" s="54">
        <f t="shared" si="19"/>
        <v>0</v>
      </c>
      <c r="F319" s="56"/>
      <c r="G319" s="56"/>
    </row>
    <row r="320" spans="1:7" ht="25.5" customHeight="1">
      <c r="A320" s="50"/>
      <c r="B320" s="51"/>
      <c r="C320" s="53"/>
      <c r="D320" s="59">
        <f t="shared" si="18"/>
      </c>
      <c r="E320" s="54">
        <f t="shared" si="19"/>
        <v>0</v>
      </c>
      <c r="F320" s="56"/>
      <c r="G320" s="56"/>
    </row>
    <row r="321" spans="1:7" ht="25.5" customHeight="1">
      <c r="A321" s="50"/>
      <c r="B321" s="51"/>
      <c r="C321" s="53"/>
      <c r="D321" s="59">
        <f t="shared" si="18"/>
      </c>
      <c r="E321" s="54">
        <f t="shared" si="19"/>
        <v>0</v>
      </c>
      <c r="F321" s="56"/>
      <c r="G321" s="56"/>
    </row>
    <row r="322" spans="1:7" ht="25.5" customHeight="1">
      <c r="A322" s="50"/>
      <c r="B322" s="51"/>
      <c r="C322" s="53"/>
      <c r="D322" s="59">
        <f t="shared" si="18"/>
      </c>
      <c r="E322" s="54">
        <f t="shared" si="19"/>
        <v>0</v>
      </c>
      <c r="F322" s="56"/>
      <c r="G322" s="56"/>
    </row>
    <row r="323" spans="1:7" ht="25.5" customHeight="1">
      <c r="A323" s="50"/>
      <c r="B323" s="51"/>
      <c r="C323" s="53"/>
      <c r="D323" s="59">
        <f t="shared" si="18"/>
      </c>
      <c r="E323" s="54">
        <f t="shared" si="19"/>
        <v>0</v>
      </c>
      <c r="F323" s="56"/>
      <c r="G323" s="56"/>
    </row>
    <row r="324" spans="1:7" ht="25.5" customHeight="1">
      <c r="A324" s="50"/>
      <c r="B324" s="51"/>
      <c r="C324" s="53"/>
      <c r="D324" s="59">
        <f t="shared" si="18"/>
      </c>
      <c r="E324" s="54">
        <f t="shared" si="19"/>
        <v>0</v>
      </c>
      <c r="F324" s="56"/>
      <c r="G324" s="56"/>
    </row>
    <row r="325" spans="1:7" ht="25.5" customHeight="1">
      <c r="A325" s="50"/>
      <c r="B325" s="51"/>
      <c r="C325" s="53"/>
      <c r="D325" s="59">
        <f t="shared" si="18"/>
      </c>
      <c r="E325" s="54">
        <f t="shared" si="19"/>
        <v>0</v>
      </c>
      <c r="F325" s="56" t="s">
        <v>55</v>
      </c>
      <c r="G325" s="56"/>
    </row>
    <row r="326" spans="1:7" ht="25.5" customHeight="1">
      <c r="A326" s="50"/>
      <c r="B326" s="51"/>
      <c r="C326" s="53"/>
      <c r="D326" s="59">
        <f t="shared" si="18"/>
      </c>
      <c r="E326" s="54">
        <f t="shared" si="19"/>
        <v>0</v>
      </c>
      <c r="F326" s="58">
        <f>SUM(E307:E326)</f>
        <v>0</v>
      </c>
      <c r="G326" s="56"/>
    </row>
    <row r="327" spans="1:7" ht="25.5" customHeight="1">
      <c r="A327" s="50"/>
      <c r="B327" s="51"/>
      <c r="C327" s="53"/>
      <c r="D327" s="59">
        <f t="shared" si="18"/>
      </c>
      <c r="E327" s="54">
        <f t="shared" si="19"/>
        <v>0</v>
      </c>
      <c r="F327" s="56"/>
      <c r="G327" s="56"/>
    </row>
    <row r="328" spans="1:7" ht="25.5" customHeight="1">
      <c r="A328" s="50"/>
      <c r="B328" s="51"/>
      <c r="C328" s="53"/>
      <c r="D328" s="59">
        <f t="shared" si="18"/>
      </c>
      <c r="E328" s="54">
        <f t="shared" si="19"/>
        <v>0</v>
      </c>
      <c r="F328" s="56"/>
      <c r="G328" s="56"/>
    </row>
    <row r="329" spans="1:7" ht="25.5" customHeight="1">
      <c r="A329" s="50"/>
      <c r="B329" s="51"/>
      <c r="C329" s="53"/>
      <c r="D329" s="59">
        <f t="shared" si="18"/>
      </c>
      <c r="E329" s="54">
        <f t="shared" si="19"/>
        <v>0</v>
      </c>
      <c r="F329" s="56"/>
      <c r="G329" s="56"/>
    </row>
    <row r="330" spans="1:7" ht="25.5" customHeight="1">
      <c r="A330" s="50"/>
      <c r="B330" s="51"/>
      <c r="C330" s="53"/>
      <c r="D330" s="59">
        <f t="shared" si="18"/>
      </c>
      <c r="E330" s="54">
        <f t="shared" si="19"/>
        <v>0</v>
      </c>
      <c r="F330" s="56"/>
      <c r="G330" s="56"/>
    </row>
    <row r="331" spans="1:7" ht="25.5" customHeight="1">
      <c r="A331" s="50"/>
      <c r="B331" s="51"/>
      <c r="C331" s="53"/>
      <c r="D331" s="59">
        <f t="shared" si="18"/>
      </c>
      <c r="E331" s="54">
        <f t="shared" si="19"/>
        <v>0</v>
      </c>
      <c r="F331" s="56"/>
      <c r="G331" s="56"/>
    </row>
    <row r="332" spans="1:7" ht="25.5" customHeight="1">
      <c r="A332" s="50"/>
      <c r="B332" s="51"/>
      <c r="C332" s="53"/>
      <c r="D332" s="59">
        <f t="shared" si="18"/>
      </c>
      <c r="E332" s="54">
        <f t="shared" si="19"/>
        <v>0</v>
      </c>
      <c r="F332" s="56"/>
      <c r="G332" s="56"/>
    </row>
    <row r="333" spans="1:7" ht="25.5" customHeight="1">
      <c r="A333" s="50"/>
      <c r="B333" s="51"/>
      <c r="C333" s="53"/>
      <c r="D333" s="59">
        <f t="shared" si="18"/>
      </c>
      <c r="E333" s="54">
        <f t="shared" si="19"/>
        <v>0</v>
      </c>
      <c r="F333" s="56"/>
      <c r="G333" s="56"/>
    </row>
    <row r="334" spans="1:7" ht="25.5" customHeight="1">
      <c r="A334" s="50"/>
      <c r="B334" s="51"/>
      <c r="C334" s="53"/>
      <c r="D334" s="59">
        <f t="shared" si="18"/>
      </c>
      <c r="E334" s="54">
        <f t="shared" si="19"/>
        <v>0</v>
      </c>
      <c r="F334" s="56"/>
      <c r="G334" s="56"/>
    </row>
    <row r="335" spans="1:7" ht="25.5" customHeight="1">
      <c r="A335" s="50"/>
      <c r="B335" s="51"/>
      <c r="C335" s="53"/>
      <c r="D335" s="59">
        <f t="shared" si="18"/>
      </c>
      <c r="E335" s="54">
        <f t="shared" si="19"/>
        <v>0</v>
      </c>
      <c r="F335" s="56"/>
      <c r="G335" s="56"/>
    </row>
    <row r="336" spans="1:7" ht="25.5" customHeight="1">
      <c r="A336" s="50"/>
      <c r="B336" s="51"/>
      <c r="C336" s="53"/>
      <c r="D336" s="59">
        <f t="shared" si="18"/>
      </c>
      <c r="E336" s="57">
        <f t="shared" si="19"/>
        <v>0</v>
      </c>
      <c r="F336" s="56"/>
      <c r="G336" s="56"/>
    </row>
    <row r="337" spans="1:7" ht="25.5" customHeight="1">
      <c r="A337" s="50"/>
      <c r="B337" s="51"/>
      <c r="C337" s="53"/>
      <c r="D337" s="59">
        <f t="shared" si="18"/>
      </c>
      <c r="E337" s="54">
        <f t="shared" si="19"/>
        <v>0</v>
      </c>
      <c r="F337" s="56"/>
      <c r="G337" s="56"/>
    </row>
    <row r="338" spans="1:7" ht="25.5" customHeight="1">
      <c r="A338" s="50"/>
      <c r="B338" s="51"/>
      <c r="C338" s="53"/>
      <c r="D338" s="59">
        <f t="shared" si="18"/>
      </c>
      <c r="E338" s="54">
        <f t="shared" si="19"/>
        <v>0</v>
      </c>
      <c r="F338" s="56"/>
      <c r="G338" s="56"/>
    </row>
    <row r="339" spans="1:7" ht="25.5" customHeight="1">
      <c r="A339" s="50"/>
      <c r="B339" s="51"/>
      <c r="C339" s="53"/>
      <c r="D339" s="59">
        <f t="shared" si="18"/>
      </c>
      <c r="E339" s="54">
        <f t="shared" si="19"/>
        <v>0</v>
      </c>
      <c r="F339" s="56"/>
      <c r="G339" s="56"/>
    </row>
    <row r="340" spans="1:7" ht="25.5" customHeight="1">
      <c r="A340" s="50"/>
      <c r="B340" s="51"/>
      <c r="C340" s="53"/>
      <c r="D340" s="59">
        <f t="shared" si="18"/>
      </c>
      <c r="E340" s="54">
        <f t="shared" si="19"/>
        <v>0</v>
      </c>
      <c r="F340" s="56"/>
      <c r="G340" s="56"/>
    </row>
    <row r="341" spans="1:7" ht="25.5" customHeight="1">
      <c r="A341" s="50"/>
      <c r="B341" s="51"/>
      <c r="C341" s="53"/>
      <c r="D341" s="59">
        <f t="shared" si="18"/>
      </c>
      <c r="E341" s="54">
        <f t="shared" si="19"/>
        <v>0</v>
      </c>
      <c r="F341" s="56"/>
      <c r="G341" s="56"/>
    </row>
    <row r="342" spans="1:7" ht="25.5" customHeight="1">
      <c r="A342" s="50"/>
      <c r="B342" s="51"/>
      <c r="C342" s="53"/>
      <c r="D342" s="59">
        <f t="shared" si="18"/>
      </c>
      <c r="E342" s="54">
        <f t="shared" si="19"/>
        <v>0</v>
      </c>
      <c r="F342" s="56"/>
      <c r="G342" s="56"/>
    </row>
    <row r="343" spans="1:7" ht="25.5" customHeight="1">
      <c r="A343" s="50"/>
      <c r="B343" s="51"/>
      <c r="C343" s="53"/>
      <c r="D343" s="59">
        <f t="shared" si="18"/>
      </c>
      <c r="E343" s="54">
        <f t="shared" si="19"/>
        <v>0</v>
      </c>
      <c r="F343" s="56"/>
      <c r="G343" s="56"/>
    </row>
    <row r="344" spans="1:7" ht="25.5" customHeight="1">
      <c r="A344" s="50"/>
      <c r="B344" s="51"/>
      <c r="C344" s="53"/>
      <c r="D344" s="59">
        <f t="shared" si="18"/>
      </c>
      <c r="E344" s="54">
        <f t="shared" si="19"/>
        <v>0</v>
      </c>
      <c r="F344" s="56"/>
      <c r="G344" s="56"/>
    </row>
    <row r="345" spans="1:7" ht="25.5" customHeight="1">
      <c r="A345" s="50"/>
      <c r="B345" s="51"/>
      <c r="C345" s="53"/>
      <c r="D345" s="59">
        <f t="shared" si="18"/>
      </c>
      <c r="E345" s="54">
        <f t="shared" si="19"/>
        <v>0</v>
      </c>
      <c r="F345" s="56" t="s">
        <v>56</v>
      </c>
      <c r="G345" s="56"/>
    </row>
    <row r="346" spans="1:7" ht="25.5" customHeight="1">
      <c r="A346" s="50"/>
      <c r="B346" s="51"/>
      <c r="C346" s="53"/>
      <c r="D346" s="59">
        <f t="shared" si="18"/>
      </c>
      <c r="E346" s="54">
        <f t="shared" si="19"/>
        <v>0</v>
      </c>
      <c r="F346" s="58">
        <f>SUM(E327:E346)</f>
        <v>0</v>
      </c>
      <c r="G346" s="56"/>
    </row>
    <row r="347" spans="1:7" ht="25.5" customHeight="1">
      <c r="A347" s="50"/>
      <c r="B347" s="51"/>
      <c r="C347" s="53"/>
      <c r="D347" s="59">
        <f t="shared" si="18"/>
      </c>
      <c r="E347" s="54">
        <f t="shared" si="19"/>
        <v>0</v>
      </c>
      <c r="F347" s="56"/>
      <c r="G347" s="56"/>
    </row>
    <row r="348" spans="1:7" ht="25.5" customHeight="1">
      <c r="A348" s="50"/>
      <c r="B348" s="51"/>
      <c r="C348" s="53"/>
      <c r="D348" s="59">
        <f t="shared" si="18"/>
      </c>
      <c r="E348" s="54">
        <f t="shared" si="19"/>
        <v>0</v>
      </c>
      <c r="F348" s="56"/>
      <c r="G348" s="56"/>
    </row>
    <row r="349" spans="1:7" ht="25.5" customHeight="1">
      <c r="A349" s="50"/>
      <c r="B349" s="51"/>
      <c r="C349" s="53"/>
      <c r="D349" s="59">
        <f t="shared" si="18"/>
      </c>
      <c r="E349" s="54">
        <f t="shared" si="19"/>
        <v>0</v>
      </c>
      <c r="F349" s="56"/>
      <c r="G349" s="56"/>
    </row>
    <row r="350" spans="1:7" ht="25.5" customHeight="1">
      <c r="A350" s="50"/>
      <c r="B350" s="51"/>
      <c r="C350" s="53"/>
      <c r="D350" s="59">
        <f t="shared" si="18"/>
      </c>
      <c r="E350" s="54">
        <f t="shared" si="19"/>
        <v>0</v>
      </c>
      <c r="F350" s="56"/>
      <c r="G350" s="56"/>
    </row>
    <row r="351" spans="1:7" ht="25.5" customHeight="1">
      <c r="A351" s="50"/>
      <c r="B351" s="51"/>
      <c r="C351" s="53"/>
      <c r="D351" s="59">
        <f t="shared" si="18"/>
      </c>
      <c r="E351" s="54">
        <f t="shared" si="19"/>
        <v>0</v>
      </c>
      <c r="F351" s="56"/>
      <c r="G351" s="56"/>
    </row>
    <row r="352" spans="1:7" ht="25.5" customHeight="1">
      <c r="A352" s="50"/>
      <c r="B352" s="51"/>
      <c r="C352" s="53"/>
      <c r="D352" s="59">
        <f t="shared" si="18"/>
      </c>
      <c r="E352" s="54">
        <f t="shared" si="19"/>
        <v>0</v>
      </c>
      <c r="F352" s="56"/>
      <c r="G352" s="56"/>
    </row>
    <row r="353" spans="1:7" ht="25.5" customHeight="1">
      <c r="A353" s="50"/>
      <c r="B353" s="51"/>
      <c r="C353" s="53"/>
      <c r="D353" s="59">
        <f t="shared" si="18"/>
      </c>
      <c r="E353" s="54">
        <f t="shared" si="19"/>
        <v>0</v>
      </c>
      <c r="F353" s="56"/>
      <c r="G353" s="56"/>
    </row>
    <row r="354" spans="1:7" ht="25.5" customHeight="1">
      <c r="A354" s="50"/>
      <c r="B354" s="51"/>
      <c r="C354" s="53"/>
      <c r="D354" s="59">
        <f t="shared" si="18"/>
      </c>
      <c r="E354" s="54">
        <f t="shared" si="19"/>
        <v>0</v>
      </c>
      <c r="F354" s="56"/>
      <c r="G354" s="56"/>
    </row>
    <row r="355" spans="1:7" ht="25.5" customHeight="1">
      <c r="A355" s="50"/>
      <c r="B355" s="51"/>
      <c r="C355" s="53"/>
      <c r="D355" s="59">
        <f t="shared" si="18"/>
      </c>
      <c r="E355" s="57">
        <f t="shared" si="19"/>
        <v>0</v>
      </c>
      <c r="F355" s="56"/>
      <c r="G355" s="56"/>
    </row>
    <row r="356" spans="1:7" ht="25.5" customHeight="1">
      <c r="A356" s="50"/>
      <c r="B356" s="51"/>
      <c r="C356" s="53"/>
      <c r="D356" s="59">
        <f t="shared" si="18"/>
      </c>
      <c r="E356" s="54">
        <f t="shared" si="19"/>
        <v>0</v>
      </c>
      <c r="F356" s="56"/>
      <c r="G356" s="56"/>
    </row>
    <row r="357" spans="1:7" ht="25.5" customHeight="1">
      <c r="A357" s="50"/>
      <c r="B357" s="51"/>
      <c r="C357" s="53"/>
      <c r="D357" s="59">
        <f aca="true" t="shared" si="20" ref="D357:D420">IF(A357="","",D356+1)</f>
      </c>
      <c r="E357" s="54">
        <f aca="true" t="shared" si="21" ref="E357:E420">C357*10000</f>
        <v>0</v>
      </c>
      <c r="F357" s="56"/>
      <c r="G357" s="56"/>
    </row>
    <row r="358" spans="1:7" ht="25.5" customHeight="1">
      <c r="A358" s="50"/>
      <c r="B358" s="51"/>
      <c r="C358" s="53"/>
      <c r="D358" s="59">
        <f t="shared" si="20"/>
      </c>
      <c r="E358" s="54">
        <f t="shared" si="21"/>
        <v>0</v>
      </c>
      <c r="F358" s="56"/>
      <c r="G358" s="56"/>
    </row>
    <row r="359" spans="1:7" ht="25.5" customHeight="1">
      <c r="A359" s="50"/>
      <c r="B359" s="51"/>
      <c r="C359" s="53"/>
      <c r="D359" s="59">
        <f t="shared" si="20"/>
      </c>
      <c r="E359" s="54">
        <f t="shared" si="21"/>
        <v>0</v>
      </c>
      <c r="F359" s="56"/>
      <c r="G359" s="56"/>
    </row>
    <row r="360" spans="1:7" ht="25.5" customHeight="1">
      <c r="A360" s="50"/>
      <c r="B360" s="51"/>
      <c r="C360" s="53"/>
      <c r="D360" s="59">
        <f t="shared" si="20"/>
      </c>
      <c r="E360" s="54">
        <f t="shared" si="21"/>
        <v>0</v>
      </c>
      <c r="F360" s="56"/>
      <c r="G360" s="56"/>
    </row>
    <row r="361" spans="1:7" ht="25.5" customHeight="1">
      <c r="A361" s="50"/>
      <c r="B361" s="51"/>
      <c r="C361" s="53"/>
      <c r="D361" s="59">
        <f t="shared" si="20"/>
      </c>
      <c r="E361" s="54">
        <f t="shared" si="21"/>
        <v>0</v>
      </c>
      <c r="F361" s="56"/>
      <c r="G361" s="56"/>
    </row>
    <row r="362" spans="1:7" ht="25.5" customHeight="1">
      <c r="A362" s="50"/>
      <c r="B362" s="51"/>
      <c r="C362" s="53"/>
      <c r="D362" s="59">
        <f t="shared" si="20"/>
      </c>
      <c r="E362" s="54">
        <f t="shared" si="21"/>
        <v>0</v>
      </c>
      <c r="F362" s="56"/>
      <c r="G362" s="56"/>
    </row>
    <row r="363" spans="1:7" ht="25.5" customHeight="1">
      <c r="A363" s="50"/>
      <c r="B363" s="51"/>
      <c r="C363" s="53"/>
      <c r="D363" s="59">
        <f t="shared" si="20"/>
      </c>
      <c r="E363" s="54">
        <f t="shared" si="21"/>
        <v>0</v>
      </c>
      <c r="F363" s="56"/>
      <c r="G363" s="56"/>
    </row>
    <row r="364" spans="1:7" ht="25.5" customHeight="1">
      <c r="A364" s="50"/>
      <c r="B364" s="51"/>
      <c r="C364" s="53"/>
      <c r="D364" s="59">
        <f t="shared" si="20"/>
      </c>
      <c r="E364" s="54">
        <f t="shared" si="21"/>
        <v>0</v>
      </c>
      <c r="F364" s="56"/>
      <c r="G364" s="56"/>
    </row>
    <row r="365" spans="1:7" ht="25.5" customHeight="1">
      <c r="A365" s="50"/>
      <c r="B365" s="51"/>
      <c r="C365" s="53"/>
      <c r="D365" s="59">
        <f t="shared" si="20"/>
      </c>
      <c r="E365" s="54">
        <f t="shared" si="21"/>
        <v>0</v>
      </c>
      <c r="F365" s="56" t="s">
        <v>57</v>
      </c>
      <c r="G365" s="56"/>
    </row>
    <row r="366" spans="1:7" ht="25.5" customHeight="1">
      <c r="A366" s="50"/>
      <c r="B366" s="51"/>
      <c r="C366" s="53"/>
      <c r="D366" s="59">
        <f t="shared" si="20"/>
      </c>
      <c r="E366" s="54">
        <f t="shared" si="21"/>
        <v>0</v>
      </c>
      <c r="F366" s="58">
        <f>SUM(E347:E366)</f>
        <v>0</v>
      </c>
      <c r="G366" s="56"/>
    </row>
    <row r="367" spans="1:7" ht="25.5" customHeight="1">
      <c r="A367" s="50"/>
      <c r="B367" s="51"/>
      <c r="C367" s="53"/>
      <c r="D367" s="59">
        <f t="shared" si="20"/>
      </c>
      <c r="E367" s="54">
        <f t="shared" si="21"/>
        <v>0</v>
      </c>
      <c r="F367" s="56"/>
      <c r="G367" s="56"/>
    </row>
    <row r="368" spans="1:7" ht="25.5" customHeight="1">
      <c r="A368" s="50"/>
      <c r="B368" s="51"/>
      <c r="C368" s="53"/>
      <c r="D368" s="59">
        <f t="shared" si="20"/>
      </c>
      <c r="E368" s="54">
        <f t="shared" si="21"/>
        <v>0</v>
      </c>
      <c r="F368" s="56"/>
      <c r="G368" s="56"/>
    </row>
    <row r="369" spans="1:7" ht="25.5" customHeight="1">
      <c r="A369" s="50"/>
      <c r="B369" s="51"/>
      <c r="C369" s="53"/>
      <c r="D369" s="59">
        <f t="shared" si="20"/>
      </c>
      <c r="E369" s="54">
        <f t="shared" si="21"/>
        <v>0</v>
      </c>
      <c r="F369" s="56"/>
      <c r="G369" s="56"/>
    </row>
    <row r="370" spans="1:7" ht="25.5" customHeight="1">
      <c r="A370" s="50"/>
      <c r="B370" s="51"/>
      <c r="C370" s="53"/>
      <c r="D370" s="59">
        <f t="shared" si="20"/>
      </c>
      <c r="E370" s="54">
        <f t="shared" si="21"/>
        <v>0</v>
      </c>
      <c r="F370" s="56"/>
      <c r="G370" s="56"/>
    </row>
    <row r="371" spans="1:7" ht="25.5" customHeight="1">
      <c r="A371" s="50"/>
      <c r="B371" s="51"/>
      <c r="C371" s="53"/>
      <c r="D371" s="59">
        <f t="shared" si="20"/>
      </c>
      <c r="E371" s="54">
        <f t="shared" si="21"/>
        <v>0</v>
      </c>
      <c r="F371" s="56"/>
      <c r="G371" s="56"/>
    </row>
    <row r="372" spans="1:7" ht="25.5" customHeight="1">
      <c r="A372" s="50"/>
      <c r="B372" s="51"/>
      <c r="C372" s="53"/>
      <c r="D372" s="59">
        <f t="shared" si="20"/>
      </c>
      <c r="E372" s="54">
        <f t="shared" si="21"/>
        <v>0</v>
      </c>
      <c r="F372" s="56"/>
      <c r="G372" s="56"/>
    </row>
    <row r="373" spans="1:7" ht="25.5" customHeight="1">
      <c r="A373" s="50"/>
      <c r="B373" s="51"/>
      <c r="C373" s="53"/>
      <c r="D373" s="59">
        <f t="shared" si="20"/>
      </c>
      <c r="E373" s="54">
        <f t="shared" si="21"/>
        <v>0</v>
      </c>
      <c r="F373" s="56"/>
      <c r="G373" s="56"/>
    </row>
    <row r="374" spans="1:7" ht="25.5" customHeight="1">
      <c r="A374" s="50"/>
      <c r="B374" s="51"/>
      <c r="C374" s="53"/>
      <c r="D374" s="59">
        <f t="shared" si="20"/>
      </c>
      <c r="E374" s="57">
        <f t="shared" si="21"/>
        <v>0</v>
      </c>
      <c r="F374" s="56"/>
      <c r="G374" s="56"/>
    </row>
    <row r="375" spans="1:7" ht="25.5" customHeight="1">
      <c r="A375" s="50"/>
      <c r="B375" s="51"/>
      <c r="C375" s="53"/>
      <c r="D375" s="59">
        <f t="shared" si="20"/>
      </c>
      <c r="E375" s="54">
        <f t="shared" si="21"/>
        <v>0</v>
      </c>
      <c r="F375" s="56"/>
      <c r="G375" s="56"/>
    </row>
    <row r="376" spans="1:7" ht="25.5" customHeight="1">
      <c r="A376" s="50"/>
      <c r="B376" s="51"/>
      <c r="C376" s="53"/>
      <c r="D376" s="59">
        <f t="shared" si="20"/>
      </c>
      <c r="E376" s="54">
        <f t="shared" si="21"/>
        <v>0</v>
      </c>
      <c r="F376" s="56"/>
      <c r="G376" s="56"/>
    </row>
    <row r="377" spans="1:7" ht="25.5" customHeight="1">
      <c r="A377" s="50"/>
      <c r="B377" s="51"/>
      <c r="C377" s="53"/>
      <c r="D377" s="59">
        <f t="shared" si="20"/>
      </c>
      <c r="E377" s="54">
        <f t="shared" si="21"/>
        <v>0</v>
      </c>
      <c r="F377" s="56"/>
      <c r="G377" s="56"/>
    </row>
    <row r="378" spans="1:7" ht="25.5" customHeight="1">
      <c r="A378" s="50"/>
      <c r="B378" s="51"/>
      <c r="C378" s="53"/>
      <c r="D378" s="59">
        <f t="shared" si="20"/>
      </c>
      <c r="E378" s="54">
        <f t="shared" si="21"/>
        <v>0</v>
      </c>
      <c r="F378" s="56"/>
      <c r="G378" s="56"/>
    </row>
    <row r="379" spans="1:7" ht="25.5" customHeight="1">
      <c r="A379" s="50"/>
      <c r="B379" s="51"/>
      <c r="C379" s="53"/>
      <c r="D379" s="59">
        <f t="shared" si="20"/>
      </c>
      <c r="E379" s="54">
        <f t="shared" si="21"/>
        <v>0</v>
      </c>
      <c r="F379" s="56"/>
      <c r="G379" s="56"/>
    </row>
    <row r="380" spans="1:7" ht="25.5" customHeight="1">
      <c r="A380" s="50"/>
      <c r="B380" s="51"/>
      <c r="C380" s="53"/>
      <c r="D380" s="59">
        <f t="shared" si="20"/>
      </c>
      <c r="E380" s="54">
        <f t="shared" si="21"/>
        <v>0</v>
      </c>
      <c r="F380" s="56"/>
      <c r="G380" s="56"/>
    </row>
    <row r="381" spans="1:7" ht="25.5" customHeight="1">
      <c r="A381" s="50"/>
      <c r="B381" s="51"/>
      <c r="C381" s="53"/>
      <c r="D381" s="59">
        <f t="shared" si="20"/>
      </c>
      <c r="E381" s="54">
        <f t="shared" si="21"/>
        <v>0</v>
      </c>
      <c r="F381" s="56"/>
      <c r="G381" s="56"/>
    </row>
    <row r="382" spans="1:7" ht="25.5" customHeight="1">
      <c r="A382" s="50"/>
      <c r="B382" s="51"/>
      <c r="C382" s="53"/>
      <c r="D382" s="59">
        <f t="shared" si="20"/>
      </c>
      <c r="E382" s="54">
        <f t="shared" si="21"/>
        <v>0</v>
      </c>
      <c r="F382" s="56"/>
      <c r="G382" s="56"/>
    </row>
    <row r="383" spans="1:7" ht="25.5" customHeight="1">
      <c r="A383" s="50"/>
      <c r="B383" s="51"/>
      <c r="C383" s="53"/>
      <c r="D383" s="59">
        <f t="shared" si="20"/>
      </c>
      <c r="E383" s="54">
        <f t="shared" si="21"/>
        <v>0</v>
      </c>
      <c r="F383" s="56"/>
      <c r="G383" s="56"/>
    </row>
    <row r="384" spans="1:7" ht="25.5" customHeight="1">
      <c r="A384" s="50"/>
      <c r="B384" s="51"/>
      <c r="C384" s="53"/>
      <c r="D384" s="59">
        <f t="shared" si="20"/>
      </c>
      <c r="E384" s="54">
        <f t="shared" si="21"/>
        <v>0</v>
      </c>
      <c r="F384" s="56"/>
      <c r="G384" s="56"/>
    </row>
    <row r="385" spans="1:7" ht="25.5" customHeight="1">
      <c r="A385" s="50"/>
      <c r="B385" s="51"/>
      <c r="C385" s="53"/>
      <c r="D385" s="59">
        <f t="shared" si="20"/>
      </c>
      <c r="E385" s="54">
        <f t="shared" si="21"/>
        <v>0</v>
      </c>
      <c r="F385" s="56" t="s">
        <v>58</v>
      </c>
      <c r="G385" s="56"/>
    </row>
    <row r="386" spans="1:7" ht="25.5" customHeight="1">
      <c r="A386" s="50"/>
      <c r="B386" s="51"/>
      <c r="C386" s="53"/>
      <c r="D386" s="59">
        <f t="shared" si="20"/>
      </c>
      <c r="E386" s="54">
        <f t="shared" si="21"/>
        <v>0</v>
      </c>
      <c r="F386" s="58">
        <f>SUM(E367:E386)</f>
        <v>0</v>
      </c>
      <c r="G386" s="56"/>
    </row>
    <row r="387" spans="1:7" ht="25.5" customHeight="1">
      <c r="A387" s="50"/>
      <c r="B387" s="51"/>
      <c r="C387" s="53"/>
      <c r="D387" s="59">
        <f t="shared" si="20"/>
      </c>
      <c r="E387" s="54">
        <f t="shared" si="21"/>
        <v>0</v>
      </c>
      <c r="F387" s="56"/>
      <c r="G387" s="56"/>
    </row>
    <row r="388" spans="1:7" ht="25.5" customHeight="1">
      <c r="A388" s="50"/>
      <c r="B388" s="51"/>
      <c r="C388" s="53"/>
      <c r="D388" s="59">
        <f t="shared" si="20"/>
      </c>
      <c r="E388" s="54">
        <f t="shared" si="21"/>
        <v>0</v>
      </c>
      <c r="F388" s="56"/>
      <c r="G388" s="56"/>
    </row>
    <row r="389" spans="1:7" ht="25.5" customHeight="1">
      <c r="A389" s="50"/>
      <c r="B389" s="51"/>
      <c r="C389" s="53"/>
      <c r="D389" s="59">
        <f t="shared" si="20"/>
      </c>
      <c r="E389" s="54">
        <f t="shared" si="21"/>
        <v>0</v>
      </c>
      <c r="F389" s="56"/>
      <c r="G389" s="56"/>
    </row>
    <row r="390" spans="1:7" ht="25.5" customHeight="1">
      <c r="A390" s="50"/>
      <c r="B390" s="51"/>
      <c r="C390" s="53"/>
      <c r="D390" s="59">
        <f t="shared" si="20"/>
      </c>
      <c r="E390" s="54">
        <f t="shared" si="21"/>
        <v>0</v>
      </c>
      <c r="F390" s="56"/>
      <c r="G390" s="56"/>
    </row>
    <row r="391" spans="1:7" ht="25.5" customHeight="1">
      <c r="A391" s="50"/>
      <c r="B391" s="51"/>
      <c r="C391" s="53"/>
      <c r="D391" s="59">
        <f t="shared" si="20"/>
      </c>
      <c r="E391" s="54">
        <f t="shared" si="21"/>
        <v>0</v>
      </c>
      <c r="F391" s="56"/>
      <c r="G391" s="56"/>
    </row>
    <row r="392" spans="1:7" ht="25.5" customHeight="1">
      <c r="A392" s="50"/>
      <c r="B392" s="51"/>
      <c r="C392" s="53"/>
      <c r="D392" s="59">
        <f t="shared" si="20"/>
      </c>
      <c r="E392" s="54">
        <f t="shared" si="21"/>
        <v>0</v>
      </c>
      <c r="F392" s="56"/>
      <c r="G392" s="56"/>
    </row>
    <row r="393" spans="1:7" ht="25.5" customHeight="1">
      <c r="A393" s="50"/>
      <c r="B393" s="51"/>
      <c r="C393" s="53"/>
      <c r="D393" s="59">
        <f t="shared" si="20"/>
      </c>
      <c r="E393" s="57">
        <f t="shared" si="21"/>
        <v>0</v>
      </c>
      <c r="F393" s="56"/>
      <c r="G393" s="56"/>
    </row>
    <row r="394" spans="1:7" ht="25.5" customHeight="1">
      <c r="A394" s="50"/>
      <c r="B394" s="51"/>
      <c r="C394" s="53"/>
      <c r="D394" s="59">
        <f t="shared" si="20"/>
      </c>
      <c r="E394" s="54">
        <f t="shared" si="21"/>
        <v>0</v>
      </c>
      <c r="F394" s="56"/>
      <c r="G394" s="56"/>
    </row>
    <row r="395" spans="1:7" ht="25.5" customHeight="1">
      <c r="A395" s="50"/>
      <c r="B395" s="51"/>
      <c r="C395" s="53"/>
      <c r="D395" s="59">
        <f t="shared" si="20"/>
      </c>
      <c r="E395" s="54">
        <f t="shared" si="21"/>
        <v>0</v>
      </c>
      <c r="F395" s="56"/>
      <c r="G395" s="56"/>
    </row>
    <row r="396" spans="1:7" ht="25.5" customHeight="1">
      <c r="A396" s="50"/>
      <c r="B396" s="51"/>
      <c r="C396" s="53"/>
      <c r="D396" s="59">
        <f t="shared" si="20"/>
      </c>
      <c r="E396" s="54">
        <f t="shared" si="21"/>
        <v>0</v>
      </c>
      <c r="F396" s="56"/>
      <c r="G396" s="56"/>
    </row>
    <row r="397" spans="1:7" ht="25.5" customHeight="1">
      <c r="A397" s="50"/>
      <c r="B397" s="51"/>
      <c r="C397" s="53"/>
      <c r="D397" s="59">
        <f t="shared" si="20"/>
      </c>
      <c r="E397" s="54">
        <f t="shared" si="21"/>
        <v>0</v>
      </c>
      <c r="F397" s="56"/>
      <c r="G397" s="56"/>
    </row>
    <row r="398" spans="1:7" ht="25.5" customHeight="1">
      <c r="A398" s="50"/>
      <c r="B398" s="51"/>
      <c r="C398" s="53"/>
      <c r="D398" s="59">
        <f t="shared" si="20"/>
      </c>
      <c r="E398" s="54">
        <f t="shared" si="21"/>
        <v>0</v>
      </c>
      <c r="F398" s="56"/>
      <c r="G398" s="56"/>
    </row>
    <row r="399" spans="1:7" ht="25.5" customHeight="1">
      <c r="A399" s="50"/>
      <c r="B399" s="51"/>
      <c r="C399" s="53"/>
      <c r="D399" s="59">
        <f t="shared" si="20"/>
      </c>
      <c r="E399" s="54">
        <f t="shared" si="21"/>
        <v>0</v>
      </c>
      <c r="F399" s="56"/>
      <c r="G399" s="56"/>
    </row>
    <row r="400" spans="1:7" ht="25.5" customHeight="1">
      <c r="A400" s="50"/>
      <c r="B400" s="51"/>
      <c r="C400" s="53"/>
      <c r="D400" s="59">
        <f t="shared" si="20"/>
      </c>
      <c r="E400" s="54">
        <f t="shared" si="21"/>
        <v>0</v>
      </c>
      <c r="F400" s="56"/>
      <c r="G400" s="56"/>
    </row>
    <row r="401" spans="1:7" ht="25.5" customHeight="1">
      <c r="A401" s="50"/>
      <c r="B401" s="51"/>
      <c r="C401" s="53"/>
      <c r="D401" s="59">
        <f t="shared" si="20"/>
      </c>
      <c r="E401" s="54">
        <f t="shared" si="21"/>
        <v>0</v>
      </c>
      <c r="F401" s="56"/>
      <c r="G401" s="56"/>
    </row>
    <row r="402" spans="1:7" ht="25.5" customHeight="1">
      <c r="A402" s="50"/>
      <c r="B402" s="51"/>
      <c r="C402" s="53"/>
      <c r="D402" s="59">
        <f t="shared" si="20"/>
      </c>
      <c r="E402" s="54">
        <f t="shared" si="21"/>
        <v>0</v>
      </c>
      <c r="F402" s="56"/>
      <c r="G402" s="56"/>
    </row>
    <row r="403" spans="1:7" ht="25.5" customHeight="1">
      <c r="A403" s="50"/>
      <c r="B403" s="51"/>
      <c r="C403" s="53"/>
      <c r="D403" s="59">
        <f t="shared" si="20"/>
      </c>
      <c r="E403" s="54">
        <f t="shared" si="21"/>
        <v>0</v>
      </c>
      <c r="F403" s="56"/>
      <c r="G403" s="56"/>
    </row>
    <row r="404" spans="1:7" ht="25.5" customHeight="1">
      <c r="A404" s="50"/>
      <c r="B404" s="51"/>
      <c r="C404" s="53"/>
      <c r="D404" s="59">
        <f t="shared" si="20"/>
      </c>
      <c r="E404" s="54">
        <f t="shared" si="21"/>
        <v>0</v>
      </c>
      <c r="F404" s="56"/>
      <c r="G404" s="56"/>
    </row>
    <row r="405" spans="1:7" ht="25.5" customHeight="1">
      <c r="A405" s="50"/>
      <c r="B405" s="51"/>
      <c r="C405" s="53"/>
      <c r="D405" s="59">
        <f t="shared" si="20"/>
      </c>
      <c r="E405" s="54">
        <f t="shared" si="21"/>
        <v>0</v>
      </c>
      <c r="F405" s="56" t="s">
        <v>59</v>
      </c>
      <c r="G405" s="56"/>
    </row>
    <row r="406" spans="1:7" ht="25.5" customHeight="1">
      <c r="A406" s="50"/>
      <c r="B406" s="51"/>
      <c r="C406" s="53"/>
      <c r="D406" s="59">
        <f t="shared" si="20"/>
      </c>
      <c r="E406" s="54">
        <f t="shared" si="21"/>
        <v>0</v>
      </c>
      <c r="F406" s="58">
        <f>SUM(E387:E406)</f>
        <v>0</v>
      </c>
      <c r="G406" s="56"/>
    </row>
    <row r="407" spans="1:7" ht="25.5" customHeight="1">
      <c r="A407" s="50"/>
      <c r="B407" s="51"/>
      <c r="C407" s="53"/>
      <c r="D407" s="59">
        <f t="shared" si="20"/>
      </c>
      <c r="E407" s="54">
        <f t="shared" si="21"/>
        <v>0</v>
      </c>
      <c r="F407" s="56"/>
      <c r="G407" s="56"/>
    </row>
    <row r="408" spans="1:7" ht="25.5" customHeight="1">
      <c r="A408" s="50"/>
      <c r="B408" s="51"/>
      <c r="C408" s="53"/>
      <c r="D408" s="59">
        <f t="shared" si="20"/>
      </c>
      <c r="E408" s="54">
        <f t="shared" si="21"/>
        <v>0</v>
      </c>
      <c r="F408" s="56"/>
      <c r="G408" s="56"/>
    </row>
    <row r="409" spans="1:7" ht="25.5" customHeight="1">
      <c r="A409" s="50"/>
      <c r="B409" s="51"/>
      <c r="C409" s="53"/>
      <c r="D409" s="59">
        <f t="shared" si="20"/>
      </c>
      <c r="E409" s="54">
        <f t="shared" si="21"/>
        <v>0</v>
      </c>
      <c r="F409" s="56"/>
      <c r="G409" s="56"/>
    </row>
    <row r="410" spans="1:7" ht="25.5" customHeight="1">
      <c r="A410" s="50"/>
      <c r="B410" s="51"/>
      <c r="C410" s="53"/>
      <c r="D410" s="59">
        <f t="shared" si="20"/>
      </c>
      <c r="E410" s="54">
        <f t="shared" si="21"/>
        <v>0</v>
      </c>
      <c r="F410" s="56"/>
      <c r="G410" s="56"/>
    </row>
    <row r="411" spans="1:7" ht="25.5" customHeight="1">
      <c r="A411" s="50"/>
      <c r="B411" s="51"/>
      <c r="C411" s="53"/>
      <c r="D411" s="59">
        <f t="shared" si="20"/>
      </c>
      <c r="E411" s="54">
        <f t="shared" si="21"/>
        <v>0</v>
      </c>
      <c r="F411" s="56"/>
      <c r="G411" s="56"/>
    </row>
    <row r="412" spans="1:7" ht="25.5" customHeight="1">
      <c r="A412" s="50"/>
      <c r="B412" s="51"/>
      <c r="C412" s="53"/>
      <c r="D412" s="59">
        <f t="shared" si="20"/>
      </c>
      <c r="E412" s="57">
        <f t="shared" si="21"/>
        <v>0</v>
      </c>
      <c r="F412" s="56"/>
      <c r="G412" s="56"/>
    </row>
    <row r="413" spans="1:7" ht="25.5" customHeight="1">
      <c r="A413" s="50"/>
      <c r="B413" s="51"/>
      <c r="C413" s="53"/>
      <c r="D413" s="59">
        <f t="shared" si="20"/>
      </c>
      <c r="E413" s="54">
        <f t="shared" si="21"/>
        <v>0</v>
      </c>
      <c r="F413" s="56"/>
      <c r="G413" s="56"/>
    </row>
    <row r="414" spans="1:7" ht="25.5" customHeight="1">
      <c r="A414" s="50"/>
      <c r="B414" s="51"/>
      <c r="C414" s="53"/>
      <c r="D414" s="59">
        <f t="shared" si="20"/>
      </c>
      <c r="E414" s="54">
        <f t="shared" si="21"/>
        <v>0</v>
      </c>
      <c r="F414" s="56"/>
      <c r="G414" s="56"/>
    </row>
    <row r="415" spans="1:7" ht="25.5" customHeight="1">
      <c r="A415" s="50"/>
      <c r="B415" s="51"/>
      <c r="C415" s="53"/>
      <c r="D415" s="59">
        <f t="shared" si="20"/>
      </c>
      <c r="E415" s="54">
        <f t="shared" si="21"/>
        <v>0</v>
      </c>
      <c r="F415" s="56"/>
      <c r="G415" s="56"/>
    </row>
    <row r="416" spans="1:7" ht="25.5" customHeight="1">
      <c r="A416" s="50"/>
      <c r="B416" s="51"/>
      <c r="C416" s="53"/>
      <c r="D416" s="59">
        <f t="shared" si="20"/>
      </c>
      <c r="E416" s="54">
        <f t="shared" si="21"/>
        <v>0</v>
      </c>
      <c r="F416" s="56"/>
      <c r="G416" s="56"/>
    </row>
    <row r="417" spans="1:7" ht="25.5" customHeight="1">
      <c r="A417" s="50"/>
      <c r="B417" s="51"/>
      <c r="C417" s="53"/>
      <c r="D417" s="59">
        <f t="shared" si="20"/>
      </c>
      <c r="E417" s="54">
        <f t="shared" si="21"/>
        <v>0</v>
      </c>
      <c r="F417" s="56"/>
      <c r="G417" s="56"/>
    </row>
    <row r="418" spans="1:7" ht="25.5" customHeight="1">
      <c r="A418" s="50"/>
      <c r="B418" s="51"/>
      <c r="C418" s="53"/>
      <c r="D418" s="59">
        <f t="shared" si="20"/>
      </c>
      <c r="E418" s="54">
        <f t="shared" si="21"/>
        <v>0</v>
      </c>
      <c r="F418" s="56"/>
      <c r="G418" s="56"/>
    </row>
    <row r="419" spans="1:7" ht="25.5" customHeight="1">
      <c r="A419" s="50"/>
      <c r="B419" s="51"/>
      <c r="C419" s="53"/>
      <c r="D419" s="59">
        <f t="shared" si="20"/>
      </c>
      <c r="E419" s="54">
        <f t="shared" si="21"/>
        <v>0</v>
      </c>
      <c r="F419" s="56"/>
      <c r="G419" s="56"/>
    </row>
    <row r="420" spans="1:7" ht="25.5" customHeight="1">
      <c r="A420" s="50"/>
      <c r="B420" s="51"/>
      <c r="C420" s="53"/>
      <c r="D420" s="59">
        <f t="shared" si="20"/>
      </c>
      <c r="E420" s="54">
        <f t="shared" si="21"/>
        <v>0</v>
      </c>
      <c r="F420" s="56"/>
      <c r="G420" s="56"/>
    </row>
    <row r="421" spans="1:7" ht="25.5" customHeight="1">
      <c r="A421" s="50"/>
      <c r="B421" s="51"/>
      <c r="C421" s="53"/>
      <c r="D421" s="59">
        <f aca="true" t="shared" si="22" ref="D421:D484">IF(A421="","",D420+1)</f>
      </c>
      <c r="E421" s="54">
        <f aca="true" t="shared" si="23" ref="E421:E484">C421*10000</f>
        <v>0</v>
      </c>
      <c r="F421" s="56"/>
      <c r="G421" s="56"/>
    </row>
    <row r="422" spans="1:7" ht="25.5" customHeight="1">
      <c r="A422" s="50"/>
      <c r="B422" s="51"/>
      <c r="C422" s="53"/>
      <c r="D422" s="59">
        <f t="shared" si="22"/>
      </c>
      <c r="E422" s="54">
        <f t="shared" si="23"/>
        <v>0</v>
      </c>
      <c r="F422" s="56"/>
      <c r="G422" s="56"/>
    </row>
    <row r="423" spans="1:7" ht="25.5" customHeight="1">
      <c r="A423" s="50"/>
      <c r="B423" s="51"/>
      <c r="C423" s="53"/>
      <c r="D423" s="59">
        <f t="shared" si="22"/>
      </c>
      <c r="E423" s="54">
        <f t="shared" si="23"/>
        <v>0</v>
      </c>
      <c r="F423" s="56"/>
      <c r="G423" s="56"/>
    </row>
    <row r="424" spans="1:7" ht="25.5" customHeight="1">
      <c r="A424" s="50"/>
      <c r="B424" s="51"/>
      <c r="C424" s="53"/>
      <c r="D424" s="59">
        <f t="shared" si="22"/>
      </c>
      <c r="E424" s="54">
        <f t="shared" si="23"/>
        <v>0</v>
      </c>
      <c r="F424" s="56"/>
      <c r="G424" s="56"/>
    </row>
    <row r="425" spans="1:7" ht="25.5" customHeight="1">
      <c r="A425" s="50"/>
      <c r="B425" s="51"/>
      <c r="C425" s="53"/>
      <c r="D425" s="59">
        <f t="shared" si="22"/>
      </c>
      <c r="E425" s="54">
        <f t="shared" si="23"/>
        <v>0</v>
      </c>
      <c r="F425" s="56" t="s">
        <v>60</v>
      </c>
      <c r="G425" s="56"/>
    </row>
    <row r="426" spans="1:7" ht="25.5" customHeight="1">
      <c r="A426" s="50"/>
      <c r="B426" s="51"/>
      <c r="C426" s="53"/>
      <c r="D426" s="59">
        <f t="shared" si="22"/>
      </c>
      <c r="E426" s="54">
        <f t="shared" si="23"/>
        <v>0</v>
      </c>
      <c r="F426" s="58">
        <f>SUM(E407:E426)</f>
        <v>0</v>
      </c>
      <c r="G426" s="56"/>
    </row>
    <row r="427" spans="1:7" ht="25.5" customHeight="1">
      <c r="A427" s="50"/>
      <c r="B427" s="51"/>
      <c r="C427" s="53"/>
      <c r="D427" s="59">
        <f t="shared" si="22"/>
      </c>
      <c r="E427" s="54">
        <f t="shared" si="23"/>
        <v>0</v>
      </c>
      <c r="F427" s="56"/>
      <c r="G427" s="56"/>
    </row>
    <row r="428" spans="1:7" ht="25.5" customHeight="1">
      <c r="A428" s="50"/>
      <c r="B428" s="51"/>
      <c r="C428" s="53"/>
      <c r="D428" s="59">
        <f t="shared" si="22"/>
      </c>
      <c r="E428" s="54">
        <f t="shared" si="23"/>
        <v>0</v>
      </c>
      <c r="F428" s="56"/>
      <c r="G428" s="56"/>
    </row>
    <row r="429" spans="1:7" ht="25.5" customHeight="1">
      <c r="A429" s="50"/>
      <c r="B429" s="51"/>
      <c r="C429" s="53"/>
      <c r="D429" s="59">
        <f t="shared" si="22"/>
      </c>
      <c r="E429" s="54">
        <f t="shared" si="23"/>
        <v>0</v>
      </c>
      <c r="F429" s="56"/>
      <c r="G429" s="56"/>
    </row>
    <row r="430" spans="1:7" ht="25.5" customHeight="1">
      <c r="A430" s="50"/>
      <c r="B430" s="51"/>
      <c r="C430" s="53"/>
      <c r="D430" s="59">
        <f t="shared" si="22"/>
      </c>
      <c r="E430" s="54">
        <f t="shared" si="23"/>
        <v>0</v>
      </c>
      <c r="F430" s="56"/>
      <c r="G430" s="56"/>
    </row>
    <row r="431" spans="1:7" ht="25.5" customHeight="1">
      <c r="A431" s="50"/>
      <c r="B431" s="51"/>
      <c r="C431" s="53"/>
      <c r="D431" s="59">
        <f t="shared" si="22"/>
      </c>
      <c r="E431" s="57">
        <f t="shared" si="23"/>
        <v>0</v>
      </c>
      <c r="F431" s="56"/>
      <c r="G431" s="56"/>
    </row>
    <row r="432" spans="1:7" ht="25.5" customHeight="1">
      <c r="A432" s="50"/>
      <c r="B432" s="51"/>
      <c r="C432" s="53"/>
      <c r="D432" s="59">
        <f t="shared" si="22"/>
      </c>
      <c r="E432" s="54">
        <f t="shared" si="23"/>
        <v>0</v>
      </c>
      <c r="F432" s="56"/>
      <c r="G432" s="56"/>
    </row>
    <row r="433" spans="1:7" ht="25.5" customHeight="1">
      <c r="A433" s="50"/>
      <c r="B433" s="51"/>
      <c r="C433" s="53"/>
      <c r="D433" s="59">
        <f t="shared" si="22"/>
      </c>
      <c r="E433" s="54">
        <f t="shared" si="23"/>
        <v>0</v>
      </c>
      <c r="F433" s="56"/>
      <c r="G433" s="56"/>
    </row>
    <row r="434" spans="1:7" ht="25.5" customHeight="1">
      <c r="A434" s="50"/>
      <c r="B434" s="51"/>
      <c r="C434" s="53"/>
      <c r="D434" s="59">
        <f t="shared" si="22"/>
      </c>
      <c r="E434" s="54">
        <f t="shared" si="23"/>
        <v>0</v>
      </c>
      <c r="F434" s="56"/>
      <c r="G434" s="56"/>
    </row>
    <row r="435" spans="1:7" ht="25.5" customHeight="1">
      <c r="A435" s="50"/>
      <c r="B435" s="51"/>
      <c r="C435" s="53"/>
      <c r="D435" s="59">
        <f t="shared" si="22"/>
      </c>
      <c r="E435" s="54">
        <f t="shared" si="23"/>
        <v>0</v>
      </c>
      <c r="F435" s="56"/>
      <c r="G435" s="56"/>
    </row>
    <row r="436" spans="1:7" ht="25.5" customHeight="1">
      <c r="A436" s="50"/>
      <c r="B436" s="51"/>
      <c r="C436" s="53"/>
      <c r="D436" s="59">
        <f t="shared" si="22"/>
      </c>
      <c r="E436" s="54">
        <f t="shared" si="23"/>
        <v>0</v>
      </c>
      <c r="F436" s="56"/>
      <c r="G436" s="56"/>
    </row>
    <row r="437" spans="1:7" ht="25.5" customHeight="1">
      <c r="A437" s="50"/>
      <c r="B437" s="51"/>
      <c r="C437" s="53"/>
      <c r="D437" s="59">
        <f t="shared" si="22"/>
      </c>
      <c r="E437" s="54">
        <f t="shared" si="23"/>
        <v>0</v>
      </c>
      <c r="F437" s="56"/>
      <c r="G437" s="56"/>
    </row>
    <row r="438" spans="1:7" ht="25.5" customHeight="1">
      <c r="A438" s="50"/>
      <c r="B438" s="51"/>
      <c r="C438" s="53"/>
      <c r="D438" s="59">
        <f t="shared" si="22"/>
      </c>
      <c r="E438" s="54">
        <f t="shared" si="23"/>
        <v>0</v>
      </c>
      <c r="F438" s="56"/>
      <c r="G438" s="56"/>
    </row>
    <row r="439" spans="1:7" ht="25.5" customHeight="1">
      <c r="A439" s="50"/>
      <c r="B439" s="51"/>
      <c r="C439" s="53"/>
      <c r="D439" s="59">
        <f t="shared" si="22"/>
      </c>
      <c r="E439" s="54">
        <f t="shared" si="23"/>
        <v>0</v>
      </c>
      <c r="F439" s="56"/>
      <c r="G439" s="56"/>
    </row>
    <row r="440" spans="1:7" ht="25.5" customHeight="1">
      <c r="A440" s="50"/>
      <c r="B440" s="51"/>
      <c r="C440" s="53"/>
      <c r="D440" s="59">
        <f t="shared" si="22"/>
      </c>
      <c r="E440" s="54">
        <f t="shared" si="23"/>
        <v>0</v>
      </c>
      <c r="F440" s="56"/>
      <c r="G440" s="56"/>
    </row>
    <row r="441" spans="1:7" ht="25.5" customHeight="1">
      <c r="A441" s="50"/>
      <c r="B441" s="51"/>
      <c r="C441" s="53"/>
      <c r="D441" s="59">
        <f t="shared" si="22"/>
      </c>
      <c r="E441" s="54">
        <f t="shared" si="23"/>
        <v>0</v>
      </c>
      <c r="F441" s="56"/>
      <c r="G441" s="56"/>
    </row>
    <row r="442" spans="1:7" ht="25.5" customHeight="1">
      <c r="A442" s="50"/>
      <c r="B442" s="51"/>
      <c r="C442" s="53"/>
      <c r="D442" s="59">
        <f t="shared" si="22"/>
      </c>
      <c r="E442" s="54">
        <f t="shared" si="23"/>
        <v>0</v>
      </c>
      <c r="F442" s="56"/>
      <c r="G442" s="56"/>
    </row>
    <row r="443" spans="1:7" ht="25.5" customHeight="1">
      <c r="A443" s="50"/>
      <c r="B443" s="51"/>
      <c r="C443" s="53"/>
      <c r="D443" s="59">
        <f t="shared" si="22"/>
      </c>
      <c r="E443" s="54">
        <f t="shared" si="23"/>
        <v>0</v>
      </c>
      <c r="F443" s="56"/>
      <c r="G443" s="56"/>
    </row>
    <row r="444" spans="1:7" ht="25.5" customHeight="1">
      <c r="A444" s="50"/>
      <c r="B444" s="51"/>
      <c r="C444" s="53"/>
      <c r="D444" s="59">
        <f t="shared" si="22"/>
      </c>
      <c r="E444" s="54">
        <f t="shared" si="23"/>
        <v>0</v>
      </c>
      <c r="F444" s="56"/>
      <c r="G444" s="56"/>
    </row>
    <row r="445" spans="1:7" ht="25.5" customHeight="1">
      <c r="A445" s="50"/>
      <c r="B445" s="51"/>
      <c r="C445" s="53"/>
      <c r="D445" s="59">
        <f t="shared" si="22"/>
      </c>
      <c r="E445" s="54">
        <f t="shared" si="23"/>
        <v>0</v>
      </c>
      <c r="F445" s="56" t="s">
        <v>61</v>
      </c>
      <c r="G445" s="56"/>
    </row>
    <row r="446" spans="1:7" ht="25.5" customHeight="1">
      <c r="A446" s="50"/>
      <c r="B446" s="51"/>
      <c r="C446" s="53"/>
      <c r="D446" s="59">
        <f t="shared" si="22"/>
      </c>
      <c r="E446" s="54">
        <f t="shared" si="23"/>
        <v>0</v>
      </c>
      <c r="F446" s="58">
        <f>SUM(E427:E446)</f>
        <v>0</v>
      </c>
      <c r="G446" s="56"/>
    </row>
    <row r="447" spans="1:7" ht="25.5" customHeight="1">
      <c r="A447" s="50"/>
      <c r="B447" s="51"/>
      <c r="C447" s="53"/>
      <c r="D447" s="59">
        <f t="shared" si="22"/>
      </c>
      <c r="E447" s="54">
        <f t="shared" si="23"/>
        <v>0</v>
      </c>
      <c r="F447" s="56"/>
      <c r="G447" s="56"/>
    </row>
    <row r="448" spans="1:7" ht="25.5" customHeight="1">
      <c r="A448" s="50"/>
      <c r="B448" s="51"/>
      <c r="C448" s="53"/>
      <c r="D448" s="59">
        <f t="shared" si="22"/>
      </c>
      <c r="E448" s="54">
        <f t="shared" si="23"/>
        <v>0</v>
      </c>
      <c r="F448" s="56"/>
      <c r="G448" s="56"/>
    </row>
    <row r="449" spans="1:7" ht="25.5" customHeight="1">
      <c r="A449" s="50"/>
      <c r="B449" s="51"/>
      <c r="C449" s="53"/>
      <c r="D449" s="59">
        <f t="shared" si="22"/>
      </c>
      <c r="E449" s="54">
        <f t="shared" si="23"/>
        <v>0</v>
      </c>
      <c r="F449" s="56"/>
      <c r="G449" s="56"/>
    </row>
    <row r="450" spans="1:7" ht="25.5" customHeight="1">
      <c r="A450" s="50"/>
      <c r="B450" s="51"/>
      <c r="C450" s="53"/>
      <c r="D450" s="59">
        <f t="shared" si="22"/>
      </c>
      <c r="E450" s="57">
        <f t="shared" si="23"/>
        <v>0</v>
      </c>
      <c r="F450" s="56"/>
      <c r="G450" s="56"/>
    </row>
    <row r="451" spans="1:7" ht="25.5" customHeight="1">
      <c r="A451" s="50"/>
      <c r="B451" s="51"/>
      <c r="C451" s="53"/>
      <c r="D451" s="59">
        <f t="shared" si="22"/>
      </c>
      <c r="E451" s="54">
        <f t="shared" si="23"/>
        <v>0</v>
      </c>
      <c r="F451" s="56"/>
      <c r="G451" s="56"/>
    </row>
    <row r="452" spans="1:7" ht="25.5" customHeight="1">
      <c r="A452" s="50"/>
      <c r="B452" s="51"/>
      <c r="C452" s="53"/>
      <c r="D452" s="59">
        <f t="shared" si="22"/>
      </c>
      <c r="E452" s="54">
        <f t="shared" si="23"/>
        <v>0</v>
      </c>
      <c r="F452" s="56"/>
      <c r="G452" s="56"/>
    </row>
    <row r="453" spans="1:7" ht="25.5" customHeight="1">
      <c r="A453" s="50"/>
      <c r="B453" s="51"/>
      <c r="C453" s="53"/>
      <c r="D453" s="59">
        <f t="shared" si="22"/>
      </c>
      <c r="E453" s="54">
        <f t="shared" si="23"/>
        <v>0</v>
      </c>
      <c r="F453" s="56"/>
      <c r="G453" s="56"/>
    </row>
    <row r="454" spans="1:7" ht="25.5" customHeight="1">
      <c r="A454" s="50"/>
      <c r="B454" s="51"/>
      <c r="C454" s="53"/>
      <c r="D454" s="59">
        <f t="shared" si="22"/>
      </c>
      <c r="E454" s="54">
        <f t="shared" si="23"/>
        <v>0</v>
      </c>
      <c r="F454" s="56"/>
      <c r="G454" s="56"/>
    </row>
    <row r="455" spans="1:7" ht="25.5" customHeight="1">
      <c r="A455" s="50"/>
      <c r="B455" s="51"/>
      <c r="C455" s="53"/>
      <c r="D455" s="59">
        <f t="shared" si="22"/>
      </c>
      <c r="E455" s="54">
        <f t="shared" si="23"/>
        <v>0</v>
      </c>
      <c r="F455" s="56"/>
      <c r="G455" s="56"/>
    </row>
    <row r="456" spans="1:7" ht="25.5" customHeight="1">
      <c r="A456" s="50"/>
      <c r="B456" s="51"/>
      <c r="C456" s="53"/>
      <c r="D456" s="59">
        <f t="shared" si="22"/>
      </c>
      <c r="E456" s="54">
        <f t="shared" si="23"/>
        <v>0</v>
      </c>
      <c r="F456" s="56"/>
      <c r="G456" s="56"/>
    </row>
    <row r="457" spans="1:7" ht="25.5" customHeight="1">
      <c r="A457" s="50"/>
      <c r="B457" s="51"/>
      <c r="C457" s="53"/>
      <c r="D457" s="59">
        <f t="shared" si="22"/>
      </c>
      <c r="E457" s="54">
        <f t="shared" si="23"/>
        <v>0</v>
      </c>
      <c r="F457" s="56"/>
      <c r="G457" s="56"/>
    </row>
    <row r="458" spans="1:7" ht="25.5" customHeight="1">
      <c r="A458" s="50"/>
      <c r="B458" s="51"/>
      <c r="C458" s="53"/>
      <c r="D458" s="59">
        <f t="shared" si="22"/>
      </c>
      <c r="E458" s="54">
        <f t="shared" si="23"/>
        <v>0</v>
      </c>
      <c r="F458" s="56"/>
      <c r="G458" s="56"/>
    </row>
    <row r="459" spans="1:7" ht="25.5" customHeight="1">
      <c r="A459" s="50"/>
      <c r="B459" s="51"/>
      <c r="C459" s="53"/>
      <c r="D459" s="59">
        <f t="shared" si="22"/>
      </c>
      <c r="E459" s="54">
        <f t="shared" si="23"/>
        <v>0</v>
      </c>
      <c r="F459" s="56"/>
      <c r="G459" s="56"/>
    </row>
    <row r="460" spans="1:7" ht="25.5" customHeight="1">
      <c r="A460" s="50"/>
      <c r="B460" s="51"/>
      <c r="C460" s="53"/>
      <c r="D460" s="59">
        <f t="shared" si="22"/>
      </c>
      <c r="E460" s="54">
        <f t="shared" si="23"/>
        <v>0</v>
      </c>
      <c r="F460" s="56"/>
      <c r="G460" s="56"/>
    </row>
    <row r="461" spans="1:7" ht="25.5" customHeight="1">
      <c r="A461" s="50"/>
      <c r="B461" s="51"/>
      <c r="C461" s="53"/>
      <c r="D461" s="59">
        <f t="shared" si="22"/>
      </c>
      <c r="E461" s="54">
        <f t="shared" si="23"/>
        <v>0</v>
      </c>
      <c r="F461" s="56"/>
      <c r="G461" s="56"/>
    </row>
    <row r="462" spans="1:7" ht="25.5" customHeight="1">
      <c r="A462" s="50"/>
      <c r="B462" s="51"/>
      <c r="C462" s="53"/>
      <c r="D462" s="59">
        <f t="shared" si="22"/>
      </c>
      <c r="E462" s="54">
        <f t="shared" si="23"/>
        <v>0</v>
      </c>
      <c r="F462" s="56"/>
      <c r="G462" s="56"/>
    </row>
    <row r="463" spans="1:7" ht="25.5" customHeight="1">
      <c r="A463" s="50"/>
      <c r="B463" s="51"/>
      <c r="C463" s="53"/>
      <c r="D463" s="59">
        <f t="shared" si="22"/>
      </c>
      <c r="E463" s="54">
        <f t="shared" si="23"/>
        <v>0</v>
      </c>
      <c r="F463" s="56"/>
      <c r="G463" s="56"/>
    </row>
    <row r="464" spans="1:7" ht="25.5" customHeight="1">
      <c r="A464" s="50"/>
      <c r="B464" s="51"/>
      <c r="C464" s="53"/>
      <c r="D464" s="59">
        <f t="shared" si="22"/>
      </c>
      <c r="E464" s="54">
        <f t="shared" si="23"/>
        <v>0</v>
      </c>
      <c r="F464" s="56"/>
      <c r="G464" s="56"/>
    </row>
    <row r="465" spans="1:7" ht="25.5" customHeight="1">
      <c r="A465" s="50"/>
      <c r="B465" s="51"/>
      <c r="C465" s="53"/>
      <c r="D465" s="59">
        <f t="shared" si="22"/>
      </c>
      <c r="E465" s="54">
        <f t="shared" si="23"/>
        <v>0</v>
      </c>
      <c r="F465" s="56" t="s">
        <v>62</v>
      </c>
      <c r="G465" s="56"/>
    </row>
    <row r="466" spans="1:7" ht="25.5" customHeight="1">
      <c r="A466" s="50"/>
      <c r="B466" s="51"/>
      <c r="C466" s="53"/>
      <c r="D466" s="59">
        <f t="shared" si="22"/>
      </c>
      <c r="E466" s="54">
        <f t="shared" si="23"/>
        <v>0</v>
      </c>
      <c r="F466" s="58">
        <f>SUM(E447:E466)</f>
        <v>0</v>
      </c>
      <c r="G466" s="56"/>
    </row>
    <row r="467" spans="1:7" ht="25.5" customHeight="1">
      <c r="A467" s="50"/>
      <c r="B467" s="51"/>
      <c r="C467" s="53"/>
      <c r="D467" s="59">
        <f t="shared" si="22"/>
      </c>
      <c r="E467" s="54">
        <f t="shared" si="23"/>
        <v>0</v>
      </c>
      <c r="F467" s="56"/>
      <c r="G467" s="56"/>
    </row>
    <row r="468" spans="1:7" ht="25.5" customHeight="1">
      <c r="A468" s="50"/>
      <c r="B468" s="51"/>
      <c r="C468" s="53"/>
      <c r="D468" s="59">
        <f t="shared" si="22"/>
      </c>
      <c r="E468" s="54">
        <f t="shared" si="23"/>
        <v>0</v>
      </c>
      <c r="F468" s="56"/>
      <c r="G468" s="56"/>
    </row>
    <row r="469" spans="1:7" ht="25.5" customHeight="1">
      <c r="A469" s="50"/>
      <c r="B469" s="51"/>
      <c r="C469" s="53"/>
      <c r="D469" s="59">
        <f t="shared" si="22"/>
      </c>
      <c r="E469" s="57">
        <f t="shared" si="23"/>
        <v>0</v>
      </c>
      <c r="F469" s="56"/>
      <c r="G469" s="56"/>
    </row>
    <row r="470" spans="1:7" ht="25.5" customHeight="1">
      <c r="A470" s="50"/>
      <c r="B470" s="51"/>
      <c r="C470" s="53"/>
      <c r="D470" s="59">
        <f t="shared" si="22"/>
      </c>
      <c r="E470" s="54">
        <f t="shared" si="23"/>
        <v>0</v>
      </c>
      <c r="F470" s="56"/>
      <c r="G470" s="56"/>
    </row>
    <row r="471" spans="1:7" ht="25.5" customHeight="1">
      <c r="A471" s="50"/>
      <c r="B471" s="51"/>
      <c r="C471" s="53"/>
      <c r="D471" s="59">
        <f t="shared" si="22"/>
      </c>
      <c r="E471" s="54">
        <f t="shared" si="23"/>
        <v>0</v>
      </c>
      <c r="F471" s="56"/>
      <c r="G471" s="56"/>
    </row>
    <row r="472" spans="1:7" ht="25.5" customHeight="1">
      <c r="A472" s="50"/>
      <c r="B472" s="51"/>
      <c r="C472" s="53"/>
      <c r="D472" s="59">
        <f t="shared" si="22"/>
      </c>
      <c r="E472" s="54">
        <f t="shared" si="23"/>
        <v>0</v>
      </c>
      <c r="F472" s="56"/>
      <c r="G472" s="56"/>
    </row>
    <row r="473" spans="1:7" ht="25.5" customHeight="1">
      <c r="A473" s="50"/>
      <c r="B473" s="51"/>
      <c r="C473" s="53"/>
      <c r="D473" s="59">
        <f t="shared" si="22"/>
      </c>
      <c r="E473" s="54">
        <f t="shared" si="23"/>
        <v>0</v>
      </c>
      <c r="F473" s="56"/>
      <c r="G473" s="56"/>
    </row>
    <row r="474" spans="1:7" ht="25.5" customHeight="1">
      <c r="A474" s="50"/>
      <c r="B474" s="51"/>
      <c r="C474" s="53"/>
      <c r="D474" s="59">
        <f t="shared" si="22"/>
      </c>
      <c r="E474" s="54">
        <f t="shared" si="23"/>
        <v>0</v>
      </c>
      <c r="F474" s="56"/>
      <c r="G474" s="56"/>
    </row>
    <row r="475" spans="1:7" ht="25.5" customHeight="1">
      <c r="A475" s="50"/>
      <c r="B475" s="51"/>
      <c r="C475" s="53"/>
      <c r="D475" s="59">
        <f t="shared" si="22"/>
      </c>
      <c r="E475" s="54">
        <f t="shared" si="23"/>
        <v>0</v>
      </c>
      <c r="F475" s="56"/>
      <c r="G475" s="56"/>
    </row>
    <row r="476" spans="1:7" ht="25.5" customHeight="1">
      <c r="A476" s="50"/>
      <c r="B476" s="51"/>
      <c r="C476" s="53"/>
      <c r="D476" s="59">
        <f t="shared" si="22"/>
      </c>
      <c r="E476" s="54">
        <f t="shared" si="23"/>
        <v>0</v>
      </c>
      <c r="F476" s="56"/>
      <c r="G476" s="56"/>
    </row>
    <row r="477" spans="1:7" ht="25.5" customHeight="1">
      <c r="A477" s="50"/>
      <c r="B477" s="51"/>
      <c r="C477" s="53"/>
      <c r="D477" s="59">
        <f t="shared" si="22"/>
      </c>
      <c r="E477" s="54">
        <f t="shared" si="23"/>
        <v>0</v>
      </c>
      <c r="F477" s="56"/>
      <c r="G477" s="56"/>
    </row>
    <row r="478" spans="1:7" ht="25.5" customHeight="1">
      <c r="A478" s="50"/>
      <c r="B478" s="51"/>
      <c r="C478" s="53"/>
      <c r="D478" s="59">
        <f t="shared" si="22"/>
      </c>
      <c r="E478" s="54">
        <f t="shared" si="23"/>
        <v>0</v>
      </c>
      <c r="F478" s="56"/>
      <c r="G478" s="56"/>
    </row>
    <row r="479" spans="1:7" ht="25.5" customHeight="1">
      <c r="A479" s="50"/>
      <c r="B479" s="51"/>
      <c r="C479" s="53"/>
      <c r="D479" s="59">
        <f t="shared" si="22"/>
      </c>
      <c r="E479" s="54">
        <f t="shared" si="23"/>
        <v>0</v>
      </c>
      <c r="F479" s="56"/>
      <c r="G479" s="56"/>
    </row>
    <row r="480" spans="1:7" ht="25.5" customHeight="1">
      <c r="A480" s="50"/>
      <c r="B480" s="51"/>
      <c r="C480" s="53"/>
      <c r="D480" s="59">
        <f t="shared" si="22"/>
      </c>
      <c r="E480" s="54">
        <f t="shared" si="23"/>
        <v>0</v>
      </c>
      <c r="F480" s="56"/>
      <c r="G480" s="56"/>
    </row>
    <row r="481" spans="1:7" ht="25.5" customHeight="1">
      <c r="A481" s="50"/>
      <c r="B481" s="51"/>
      <c r="C481" s="53"/>
      <c r="D481" s="59">
        <f t="shared" si="22"/>
      </c>
      <c r="E481" s="54">
        <f t="shared" si="23"/>
        <v>0</v>
      </c>
      <c r="F481" s="56"/>
      <c r="G481" s="56"/>
    </row>
    <row r="482" spans="1:7" ht="25.5" customHeight="1">
      <c r="A482" s="50"/>
      <c r="B482" s="51"/>
      <c r="C482" s="53"/>
      <c r="D482" s="59">
        <f t="shared" si="22"/>
      </c>
      <c r="E482" s="54">
        <f t="shared" si="23"/>
        <v>0</v>
      </c>
      <c r="F482" s="56"/>
      <c r="G482" s="56"/>
    </row>
    <row r="483" spans="1:7" ht="25.5" customHeight="1">
      <c r="A483" s="50"/>
      <c r="B483" s="51"/>
      <c r="C483" s="53"/>
      <c r="D483" s="59">
        <f t="shared" si="22"/>
      </c>
      <c r="E483" s="54">
        <f t="shared" si="23"/>
        <v>0</v>
      </c>
      <c r="F483" s="56"/>
      <c r="G483" s="56"/>
    </row>
    <row r="484" spans="1:7" ht="25.5" customHeight="1">
      <c r="A484" s="50"/>
      <c r="B484" s="51"/>
      <c r="C484" s="53"/>
      <c r="D484" s="59">
        <f t="shared" si="22"/>
      </c>
      <c r="E484" s="54">
        <f t="shared" si="23"/>
        <v>0</v>
      </c>
      <c r="F484" s="56"/>
      <c r="G484" s="56"/>
    </row>
    <row r="485" spans="1:7" ht="25.5" customHeight="1">
      <c r="A485" s="50"/>
      <c r="B485" s="51"/>
      <c r="C485" s="53"/>
      <c r="D485" s="59">
        <f aca="true" t="shared" si="24" ref="D485:D548">IF(A485="","",D484+1)</f>
      </c>
      <c r="E485" s="54">
        <f aca="true" t="shared" si="25" ref="E485:E548">C485*10000</f>
        <v>0</v>
      </c>
      <c r="F485" s="56" t="s">
        <v>63</v>
      </c>
      <c r="G485" s="56"/>
    </row>
    <row r="486" spans="1:7" ht="25.5" customHeight="1">
      <c r="A486" s="50"/>
      <c r="B486" s="51"/>
      <c r="C486" s="53"/>
      <c r="D486" s="59">
        <f t="shared" si="24"/>
      </c>
      <c r="E486" s="54">
        <f t="shared" si="25"/>
        <v>0</v>
      </c>
      <c r="F486" s="58">
        <f>SUM(E467:E486)</f>
        <v>0</v>
      </c>
      <c r="G486" s="56"/>
    </row>
    <row r="487" spans="1:7" ht="25.5" customHeight="1">
      <c r="A487" s="50"/>
      <c r="B487" s="51"/>
      <c r="C487" s="53"/>
      <c r="D487" s="59">
        <f t="shared" si="24"/>
      </c>
      <c r="E487" s="54">
        <f t="shared" si="25"/>
        <v>0</v>
      </c>
      <c r="F487" s="56"/>
      <c r="G487" s="56"/>
    </row>
    <row r="488" spans="1:7" ht="25.5" customHeight="1">
      <c r="A488" s="50"/>
      <c r="B488" s="51"/>
      <c r="C488" s="53"/>
      <c r="D488" s="59">
        <f t="shared" si="24"/>
      </c>
      <c r="E488" s="57">
        <f t="shared" si="25"/>
        <v>0</v>
      </c>
      <c r="F488" s="56"/>
      <c r="G488" s="56"/>
    </row>
    <row r="489" spans="1:7" ht="25.5" customHeight="1">
      <c r="A489" s="50"/>
      <c r="B489" s="51"/>
      <c r="C489" s="53"/>
      <c r="D489" s="59">
        <f t="shared" si="24"/>
      </c>
      <c r="E489" s="54">
        <f t="shared" si="25"/>
        <v>0</v>
      </c>
      <c r="F489" s="56"/>
      <c r="G489" s="56"/>
    </row>
    <row r="490" spans="1:7" ht="25.5" customHeight="1">
      <c r="A490" s="50"/>
      <c r="B490" s="51"/>
      <c r="C490" s="53"/>
      <c r="D490" s="59">
        <f t="shared" si="24"/>
      </c>
      <c r="E490" s="54">
        <f t="shared" si="25"/>
        <v>0</v>
      </c>
      <c r="F490" s="56"/>
      <c r="G490" s="56"/>
    </row>
    <row r="491" spans="1:7" ht="25.5" customHeight="1">
      <c r="A491" s="50"/>
      <c r="B491" s="51"/>
      <c r="C491" s="53"/>
      <c r="D491" s="59">
        <f t="shared" si="24"/>
      </c>
      <c r="E491" s="54">
        <f t="shared" si="25"/>
        <v>0</v>
      </c>
      <c r="F491" s="56"/>
      <c r="G491" s="56"/>
    </row>
    <row r="492" spans="1:7" ht="25.5" customHeight="1">
      <c r="A492" s="50"/>
      <c r="B492" s="51"/>
      <c r="C492" s="53"/>
      <c r="D492" s="59">
        <f t="shared" si="24"/>
      </c>
      <c r="E492" s="54">
        <f t="shared" si="25"/>
        <v>0</v>
      </c>
      <c r="F492" s="56"/>
      <c r="G492" s="56"/>
    </row>
    <row r="493" spans="1:7" ht="25.5" customHeight="1">
      <c r="A493" s="50"/>
      <c r="B493" s="51"/>
      <c r="C493" s="53"/>
      <c r="D493" s="59">
        <f t="shared" si="24"/>
      </c>
      <c r="E493" s="54">
        <f t="shared" si="25"/>
        <v>0</v>
      </c>
      <c r="F493" s="56"/>
      <c r="G493" s="56"/>
    </row>
    <row r="494" spans="1:7" ht="25.5" customHeight="1">
      <c r="A494" s="50"/>
      <c r="B494" s="51"/>
      <c r="C494" s="53"/>
      <c r="D494" s="59">
        <f t="shared" si="24"/>
      </c>
      <c r="E494" s="54">
        <f t="shared" si="25"/>
        <v>0</v>
      </c>
      <c r="F494" s="56"/>
      <c r="G494" s="56"/>
    </row>
    <row r="495" spans="1:7" ht="25.5" customHeight="1">
      <c r="A495" s="50"/>
      <c r="B495" s="51"/>
      <c r="C495" s="53"/>
      <c r="D495" s="59">
        <f t="shared" si="24"/>
      </c>
      <c r="E495" s="54">
        <f t="shared" si="25"/>
        <v>0</v>
      </c>
      <c r="F495" s="56"/>
      <c r="G495" s="56"/>
    </row>
    <row r="496" spans="1:7" ht="25.5" customHeight="1">
      <c r="A496" s="50"/>
      <c r="B496" s="51"/>
      <c r="C496" s="53"/>
      <c r="D496" s="59">
        <f t="shared" si="24"/>
      </c>
      <c r="E496" s="54">
        <f t="shared" si="25"/>
        <v>0</v>
      </c>
      <c r="F496" s="56"/>
      <c r="G496" s="56"/>
    </row>
    <row r="497" spans="1:7" ht="25.5" customHeight="1">
      <c r="A497" s="50"/>
      <c r="B497" s="51"/>
      <c r="C497" s="53"/>
      <c r="D497" s="59">
        <f t="shared" si="24"/>
      </c>
      <c r="E497" s="54">
        <f t="shared" si="25"/>
        <v>0</v>
      </c>
      <c r="F497" s="56"/>
      <c r="G497" s="56"/>
    </row>
    <row r="498" spans="1:7" ht="25.5" customHeight="1">
      <c r="A498" s="50"/>
      <c r="B498" s="51"/>
      <c r="C498" s="53"/>
      <c r="D498" s="59">
        <f t="shared" si="24"/>
      </c>
      <c r="E498" s="54">
        <f t="shared" si="25"/>
        <v>0</v>
      </c>
      <c r="F498" s="56"/>
      <c r="G498" s="56"/>
    </row>
    <row r="499" spans="1:7" ht="25.5" customHeight="1">
      <c r="A499" s="50"/>
      <c r="B499" s="51"/>
      <c r="C499" s="53"/>
      <c r="D499" s="59">
        <f t="shared" si="24"/>
      </c>
      <c r="E499" s="54">
        <f t="shared" si="25"/>
        <v>0</v>
      </c>
      <c r="F499" s="56"/>
      <c r="G499" s="56"/>
    </row>
    <row r="500" spans="1:7" ht="25.5" customHeight="1">
      <c r="A500" s="50"/>
      <c r="B500" s="51"/>
      <c r="C500" s="53"/>
      <c r="D500" s="59">
        <f t="shared" si="24"/>
      </c>
      <c r="E500" s="54">
        <f t="shared" si="25"/>
        <v>0</v>
      </c>
      <c r="F500" s="56"/>
      <c r="G500" s="56"/>
    </row>
    <row r="501" spans="1:7" ht="25.5" customHeight="1">
      <c r="A501" s="50"/>
      <c r="B501" s="51"/>
      <c r="C501" s="53"/>
      <c r="D501" s="59">
        <f t="shared" si="24"/>
      </c>
      <c r="E501" s="54">
        <f t="shared" si="25"/>
        <v>0</v>
      </c>
      <c r="F501" s="56"/>
      <c r="G501" s="56"/>
    </row>
    <row r="502" spans="1:7" ht="25.5" customHeight="1">
      <c r="A502" s="50"/>
      <c r="B502" s="51"/>
      <c r="C502" s="53"/>
      <c r="D502" s="59">
        <f t="shared" si="24"/>
      </c>
      <c r="E502" s="54">
        <f t="shared" si="25"/>
        <v>0</v>
      </c>
      <c r="F502" s="56"/>
      <c r="G502" s="56"/>
    </row>
    <row r="503" spans="1:7" ht="25.5" customHeight="1">
      <c r="A503" s="50"/>
      <c r="B503" s="51"/>
      <c r="C503" s="53"/>
      <c r="D503" s="59">
        <f t="shared" si="24"/>
      </c>
      <c r="E503" s="54">
        <f t="shared" si="25"/>
        <v>0</v>
      </c>
      <c r="F503" s="56"/>
      <c r="G503" s="56"/>
    </row>
    <row r="504" spans="1:7" ht="25.5" customHeight="1">
      <c r="A504" s="50"/>
      <c r="B504" s="51"/>
      <c r="C504" s="53"/>
      <c r="D504" s="59">
        <f t="shared" si="24"/>
      </c>
      <c r="E504" s="54">
        <f t="shared" si="25"/>
        <v>0</v>
      </c>
      <c r="F504" s="56"/>
      <c r="G504" s="56"/>
    </row>
    <row r="505" spans="1:7" ht="25.5" customHeight="1">
      <c r="A505" s="50"/>
      <c r="B505" s="51"/>
      <c r="C505" s="53"/>
      <c r="D505" s="59">
        <f t="shared" si="24"/>
      </c>
      <c r="E505" s="54">
        <f t="shared" si="25"/>
        <v>0</v>
      </c>
      <c r="F505" s="56" t="s">
        <v>64</v>
      </c>
      <c r="G505" s="56"/>
    </row>
    <row r="506" spans="1:7" ht="25.5" customHeight="1">
      <c r="A506" s="50"/>
      <c r="B506" s="51"/>
      <c r="C506" s="53"/>
      <c r="D506" s="59">
        <f t="shared" si="24"/>
      </c>
      <c r="E506" s="54">
        <f t="shared" si="25"/>
        <v>0</v>
      </c>
      <c r="F506" s="58">
        <f>SUM(E487:E506)</f>
        <v>0</v>
      </c>
      <c r="G506" s="56"/>
    </row>
    <row r="507" spans="1:7" ht="25.5" customHeight="1">
      <c r="A507" s="50"/>
      <c r="B507" s="51"/>
      <c r="C507" s="53"/>
      <c r="D507" s="59">
        <f t="shared" si="24"/>
      </c>
      <c r="E507" s="57">
        <f t="shared" si="25"/>
        <v>0</v>
      </c>
      <c r="F507" s="56"/>
      <c r="G507" s="56"/>
    </row>
    <row r="508" spans="1:7" ht="25.5" customHeight="1">
      <c r="A508" s="50"/>
      <c r="B508" s="51"/>
      <c r="C508" s="53"/>
      <c r="D508" s="59">
        <f t="shared" si="24"/>
      </c>
      <c r="E508" s="54">
        <f t="shared" si="25"/>
        <v>0</v>
      </c>
      <c r="F508" s="56"/>
      <c r="G508" s="56"/>
    </row>
    <row r="509" spans="1:7" ht="25.5" customHeight="1">
      <c r="A509" s="50"/>
      <c r="B509" s="51"/>
      <c r="C509" s="53"/>
      <c r="D509" s="59">
        <f t="shared" si="24"/>
      </c>
      <c r="E509" s="54">
        <f t="shared" si="25"/>
        <v>0</v>
      </c>
      <c r="F509" s="56"/>
      <c r="G509" s="56"/>
    </row>
    <row r="510" spans="1:7" ht="25.5" customHeight="1">
      <c r="A510" s="50"/>
      <c r="B510" s="51"/>
      <c r="C510" s="53"/>
      <c r="D510" s="59">
        <f t="shared" si="24"/>
      </c>
      <c r="E510" s="54">
        <f t="shared" si="25"/>
        <v>0</v>
      </c>
      <c r="F510" s="56"/>
      <c r="G510" s="56"/>
    </row>
    <row r="511" spans="1:7" ht="25.5" customHeight="1">
      <c r="A511" s="50"/>
      <c r="B511" s="51"/>
      <c r="C511" s="53"/>
      <c r="D511" s="59">
        <f t="shared" si="24"/>
      </c>
      <c r="E511" s="54">
        <f t="shared" si="25"/>
        <v>0</v>
      </c>
      <c r="F511" s="56"/>
      <c r="G511" s="56"/>
    </row>
    <row r="512" spans="1:7" ht="25.5" customHeight="1">
      <c r="A512" s="50"/>
      <c r="B512" s="51"/>
      <c r="C512" s="53"/>
      <c r="D512" s="59">
        <f t="shared" si="24"/>
      </c>
      <c r="E512" s="54">
        <f t="shared" si="25"/>
        <v>0</v>
      </c>
      <c r="F512" s="56"/>
      <c r="G512" s="56"/>
    </row>
    <row r="513" spans="1:7" ht="25.5" customHeight="1">
      <c r="A513" s="50"/>
      <c r="B513" s="51"/>
      <c r="C513" s="53"/>
      <c r="D513" s="59">
        <f t="shared" si="24"/>
      </c>
      <c r="E513" s="54">
        <f t="shared" si="25"/>
        <v>0</v>
      </c>
      <c r="F513" s="56"/>
      <c r="G513" s="56"/>
    </row>
    <row r="514" spans="1:7" ht="25.5" customHeight="1">
      <c r="A514" s="50"/>
      <c r="B514" s="51"/>
      <c r="C514" s="53"/>
      <c r="D514" s="59">
        <f t="shared" si="24"/>
      </c>
      <c r="E514" s="54">
        <f t="shared" si="25"/>
        <v>0</v>
      </c>
      <c r="F514" s="56"/>
      <c r="G514" s="56"/>
    </row>
    <row r="515" spans="1:7" ht="25.5" customHeight="1">
      <c r="A515" s="50"/>
      <c r="B515" s="51"/>
      <c r="C515" s="53"/>
      <c r="D515" s="59">
        <f t="shared" si="24"/>
      </c>
      <c r="E515" s="54">
        <f t="shared" si="25"/>
        <v>0</v>
      </c>
      <c r="F515" s="56"/>
      <c r="G515" s="56"/>
    </row>
    <row r="516" spans="1:7" ht="25.5" customHeight="1">
      <c r="A516" s="50"/>
      <c r="B516" s="51"/>
      <c r="C516" s="53"/>
      <c r="D516" s="59">
        <f t="shared" si="24"/>
      </c>
      <c r="E516" s="54">
        <f t="shared" si="25"/>
        <v>0</v>
      </c>
      <c r="F516" s="56"/>
      <c r="G516" s="56"/>
    </row>
    <row r="517" spans="1:7" ht="25.5" customHeight="1">
      <c r="A517" s="50"/>
      <c r="B517" s="51"/>
      <c r="C517" s="53"/>
      <c r="D517" s="59">
        <f t="shared" si="24"/>
      </c>
      <c r="E517" s="54">
        <f t="shared" si="25"/>
        <v>0</v>
      </c>
      <c r="F517" s="56"/>
      <c r="G517" s="56"/>
    </row>
    <row r="518" spans="1:7" ht="25.5" customHeight="1">
      <c r="A518" s="50"/>
      <c r="B518" s="51"/>
      <c r="C518" s="53"/>
      <c r="D518" s="59">
        <f t="shared" si="24"/>
      </c>
      <c r="E518" s="54">
        <f t="shared" si="25"/>
        <v>0</v>
      </c>
      <c r="F518" s="56"/>
      <c r="G518" s="56"/>
    </row>
    <row r="519" spans="1:7" ht="25.5" customHeight="1">
      <c r="A519" s="50"/>
      <c r="B519" s="51"/>
      <c r="C519" s="53"/>
      <c r="D519" s="59">
        <f t="shared" si="24"/>
      </c>
      <c r="E519" s="54">
        <f t="shared" si="25"/>
        <v>0</v>
      </c>
      <c r="F519" s="56"/>
      <c r="G519" s="56"/>
    </row>
    <row r="520" spans="1:7" ht="25.5" customHeight="1">
      <c r="A520" s="50"/>
      <c r="B520" s="51"/>
      <c r="C520" s="53"/>
      <c r="D520" s="59">
        <f t="shared" si="24"/>
      </c>
      <c r="E520" s="54">
        <f t="shared" si="25"/>
        <v>0</v>
      </c>
      <c r="F520" s="56"/>
      <c r="G520" s="56"/>
    </row>
    <row r="521" spans="1:7" ht="25.5" customHeight="1">
      <c r="A521" s="50"/>
      <c r="B521" s="51"/>
      <c r="C521" s="53"/>
      <c r="D521" s="59">
        <f t="shared" si="24"/>
      </c>
      <c r="E521" s="54">
        <f t="shared" si="25"/>
        <v>0</v>
      </c>
      <c r="F521" s="56"/>
      <c r="G521" s="56"/>
    </row>
    <row r="522" spans="1:7" ht="25.5" customHeight="1">
      <c r="A522" s="50"/>
      <c r="B522" s="51"/>
      <c r="C522" s="53"/>
      <c r="D522" s="59">
        <f t="shared" si="24"/>
      </c>
      <c r="E522" s="54">
        <f t="shared" si="25"/>
        <v>0</v>
      </c>
      <c r="F522" s="56"/>
      <c r="G522" s="56"/>
    </row>
    <row r="523" spans="1:7" ht="25.5" customHeight="1">
      <c r="A523" s="50"/>
      <c r="B523" s="51"/>
      <c r="C523" s="53"/>
      <c r="D523" s="59">
        <f t="shared" si="24"/>
      </c>
      <c r="E523" s="54">
        <f t="shared" si="25"/>
        <v>0</v>
      </c>
      <c r="F523" s="56"/>
      <c r="G523" s="56"/>
    </row>
    <row r="524" spans="1:7" ht="25.5" customHeight="1">
      <c r="A524" s="50"/>
      <c r="B524" s="51"/>
      <c r="C524" s="53"/>
      <c r="D524" s="59">
        <f t="shared" si="24"/>
      </c>
      <c r="E524" s="54">
        <f t="shared" si="25"/>
        <v>0</v>
      </c>
      <c r="F524" s="56"/>
      <c r="G524" s="56"/>
    </row>
    <row r="525" spans="1:7" ht="25.5" customHeight="1">
      <c r="A525" s="50"/>
      <c r="B525" s="51"/>
      <c r="C525" s="53"/>
      <c r="D525" s="59">
        <f t="shared" si="24"/>
      </c>
      <c r="E525" s="54">
        <f t="shared" si="25"/>
        <v>0</v>
      </c>
      <c r="F525" s="56" t="s">
        <v>65</v>
      </c>
      <c r="G525" s="56"/>
    </row>
    <row r="526" spans="1:7" ht="25.5" customHeight="1">
      <c r="A526" s="50"/>
      <c r="B526" s="51"/>
      <c r="C526" s="53"/>
      <c r="D526" s="59">
        <f t="shared" si="24"/>
      </c>
      <c r="E526" s="57">
        <f t="shared" si="25"/>
        <v>0</v>
      </c>
      <c r="F526" s="58">
        <f>SUM(E507:E526)</f>
        <v>0</v>
      </c>
      <c r="G526" s="56"/>
    </row>
    <row r="527" spans="1:7" ht="25.5" customHeight="1">
      <c r="A527" s="50"/>
      <c r="B527" s="51"/>
      <c r="C527" s="53"/>
      <c r="D527" s="59">
        <f t="shared" si="24"/>
      </c>
      <c r="E527" s="54">
        <f t="shared" si="25"/>
        <v>0</v>
      </c>
      <c r="F527" s="56"/>
      <c r="G527" s="56"/>
    </row>
    <row r="528" spans="1:7" ht="25.5" customHeight="1">
      <c r="A528" s="50"/>
      <c r="B528" s="51"/>
      <c r="C528" s="53"/>
      <c r="D528" s="59">
        <f t="shared" si="24"/>
      </c>
      <c r="E528" s="54">
        <f t="shared" si="25"/>
        <v>0</v>
      </c>
      <c r="F528" s="56"/>
      <c r="G528" s="56"/>
    </row>
    <row r="529" spans="1:7" ht="25.5" customHeight="1">
      <c r="A529" s="50"/>
      <c r="B529" s="51"/>
      <c r="C529" s="53"/>
      <c r="D529" s="59">
        <f t="shared" si="24"/>
      </c>
      <c r="E529" s="54">
        <f t="shared" si="25"/>
        <v>0</v>
      </c>
      <c r="F529" s="56"/>
      <c r="G529" s="56"/>
    </row>
    <row r="530" spans="1:7" ht="25.5" customHeight="1">
      <c r="A530" s="50"/>
      <c r="B530" s="51"/>
      <c r="C530" s="53"/>
      <c r="D530" s="59">
        <f t="shared" si="24"/>
      </c>
      <c r="E530" s="54">
        <f t="shared" si="25"/>
        <v>0</v>
      </c>
      <c r="F530" s="56"/>
      <c r="G530" s="56"/>
    </row>
    <row r="531" spans="1:7" ht="25.5" customHeight="1">
      <c r="A531" s="50"/>
      <c r="B531" s="51"/>
      <c r="C531" s="53"/>
      <c r="D531" s="59">
        <f t="shared" si="24"/>
      </c>
      <c r="E531" s="54">
        <f t="shared" si="25"/>
        <v>0</v>
      </c>
      <c r="F531" s="56"/>
      <c r="G531" s="56"/>
    </row>
    <row r="532" spans="1:7" ht="25.5" customHeight="1">
      <c r="A532" s="50"/>
      <c r="B532" s="51"/>
      <c r="C532" s="53"/>
      <c r="D532" s="59">
        <f t="shared" si="24"/>
      </c>
      <c r="E532" s="54">
        <f t="shared" si="25"/>
        <v>0</v>
      </c>
      <c r="F532" s="56"/>
      <c r="G532" s="56"/>
    </row>
    <row r="533" spans="1:7" ht="25.5" customHeight="1">
      <c r="A533" s="50"/>
      <c r="B533" s="51"/>
      <c r="C533" s="53"/>
      <c r="D533" s="59">
        <f t="shared" si="24"/>
      </c>
      <c r="E533" s="54">
        <f t="shared" si="25"/>
        <v>0</v>
      </c>
      <c r="F533" s="56"/>
      <c r="G533" s="56"/>
    </row>
    <row r="534" spans="1:7" ht="25.5" customHeight="1">
      <c r="A534" s="50"/>
      <c r="B534" s="51"/>
      <c r="C534" s="53"/>
      <c r="D534" s="59">
        <f t="shared" si="24"/>
      </c>
      <c r="E534" s="54">
        <f t="shared" si="25"/>
        <v>0</v>
      </c>
      <c r="F534" s="56"/>
      <c r="G534" s="56"/>
    </row>
    <row r="535" spans="1:7" ht="25.5" customHeight="1">
      <c r="A535" s="50"/>
      <c r="B535" s="51"/>
      <c r="C535" s="53"/>
      <c r="D535" s="59">
        <f t="shared" si="24"/>
      </c>
      <c r="E535" s="54">
        <f t="shared" si="25"/>
        <v>0</v>
      </c>
      <c r="F535" s="56"/>
      <c r="G535" s="56"/>
    </row>
    <row r="536" spans="1:7" ht="25.5" customHeight="1">
      <c r="A536" s="50"/>
      <c r="B536" s="51"/>
      <c r="C536" s="53"/>
      <c r="D536" s="59">
        <f t="shared" si="24"/>
      </c>
      <c r="E536" s="54">
        <f t="shared" si="25"/>
        <v>0</v>
      </c>
      <c r="F536" s="56"/>
      <c r="G536" s="56"/>
    </row>
    <row r="537" spans="1:7" ht="25.5" customHeight="1">
      <c r="A537" s="50"/>
      <c r="B537" s="51"/>
      <c r="C537" s="53"/>
      <c r="D537" s="59">
        <f t="shared" si="24"/>
      </c>
      <c r="E537" s="54">
        <f t="shared" si="25"/>
        <v>0</v>
      </c>
      <c r="F537" s="56"/>
      <c r="G537" s="56"/>
    </row>
    <row r="538" spans="1:7" ht="25.5" customHeight="1">
      <c r="A538" s="50"/>
      <c r="B538" s="51"/>
      <c r="C538" s="53"/>
      <c r="D538" s="59">
        <f t="shared" si="24"/>
      </c>
      <c r="E538" s="54">
        <f t="shared" si="25"/>
        <v>0</v>
      </c>
      <c r="F538" s="56"/>
      <c r="G538" s="56"/>
    </row>
    <row r="539" spans="1:7" ht="25.5" customHeight="1">
      <c r="A539" s="50"/>
      <c r="B539" s="51"/>
      <c r="C539" s="53"/>
      <c r="D539" s="59">
        <f t="shared" si="24"/>
      </c>
      <c r="E539" s="54">
        <f t="shared" si="25"/>
        <v>0</v>
      </c>
      <c r="F539" s="56"/>
      <c r="G539" s="56"/>
    </row>
    <row r="540" spans="1:7" ht="25.5" customHeight="1">
      <c r="A540" s="50"/>
      <c r="B540" s="51"/>
      <c r="C540" s="53"/>
      <c r="D540" s="59">
        <f t="shared" si="24"/>
      </c>
      <c r="E540" s="54">
        <f t="shared" si="25"/>
        <v>0</v>
      </c>
      <c r="F540" s="56"/>
      <c r="G540" s="56"/>
    </row>
    <row r="541" spans="1:7" ht="25.5" customHeight="1">
      <c r="A541" s="50"/>
      <c r="B541" s="51"/>
      <c r="C541" s="53"/>
      <c r="D541" s="59">
        <f t="shared" si="24"/>
      </c>
      <c r="E541" s="54">
        <f t="shared" si="25"/>
        <v>0</v>
      </c>
      <c r="F541" s="56"/>
      <c r="G541" s="56"/>
    </row>
    <row r="542" spans="1:7" ht="25.5" customHeight="1">
      <c r="A542" s="50"/>
      <c r="B542" s="51"/>
      <c r="C542" s="53"/>
      <c r="D542" s="59">
        <f t="shared" si="24"/>
      </c>
      <c r="E542" s="54">
        <f t="shared" si="25"/>
        <v>0</v>
      </c>
      <c r="F542" s="56"/>
      <c r="G542" s="56"/>
    </row>
    <row r="543" spans="1:7" ht="25.5" customHeight="1">
      <c r="A543" s="50"/>
      <c r="B543" s="51"/>
      <c r="C543" s="53"/>
      <c r="D543" s="59">
        <f t="shared" si="24"/>
      </c>
      <c r="E543" s="54">
        <f t="shared" si="25"/>
        <v>0</v>
      </c>
      <c r="F543" s="56"/>
      <c r="G543" s="56"/>
    </row>
    <row r="544" spans="1:7" ht="25.5" customHeight="1">
      <c r="A544" s="50"/>
      <c r="B544" s="51"/>
      <c r="C544" s="53"/>
      <c r="D544" s="59">
        <f t="shared" si="24"/>
      </c>
      <c r="E544" s="54">
        <f t="shared" si="25"/>
        <v>0</v>
      </c>
      <c r="F544" s="56"/>
      <c r="G544" s="56"/>
    </row>
    <row r="545" spans="1:7" ht="25.5" customHeight="1">
      <c r="A545" s="50"/>
      <c r="B545" s="51"/>
      <c r="C545" s="53"/>
      <c r="D545" s="59">
        <f t="shared" si="24"/>
      </c>
      <c r="E545" s="57">
        <f t="shared" si="25"/>
        <v>0</v>
      </c>
      <c r="F545" s="56" t="s">
        <v>66</v>
      </c>
      <c r="G545" s="56"/>
    </row>
    <row r="546" spans="1:7" ht="25.5" customHeight="1">
      <c r="A546" s="50"/>
      <c r="B546" s="51"/>
      <c r="C546" s="53"/>
      <c r="D546" s="59">
        <f t="shared" si="24"/>
      </c>
      <c r="E546" s="54">
        <f t="shared" si="25"/>
        <v>0</v>
      </c>
      <c r="F546" s="58">
        <f>SUM(E527:E546)</f>
        <v>0</v>
      </c>
      <c r="G546" s="56"/>
    </row>
    <row r="547" spans="1:7" ht="25.5" customHeight="1">
      <c r="A547" s="50"/>
      <c r="B547" s="51"/>
      <c r="C547" s="53"/>
      <c r="D547" s="59">
        <f t="shared" si="24"/>
      </c>
      <c r="E547" s="54">
        <f t="shared" si="25"/>
        <v>0</v>
      </c>
      <c r="F547" s="56"/>
      <c r="G547" s="56"/>
    </row>
    <row r="548" spans="1:7" ht="25.5" customHeight="1">
      <c r="A548" s="50"/>
      <c r="B548" s="51"/>
      <c r="C548" s="53"/>
      <c r="D548" s="59">
        <f t="shared" si="24"/>
      </c>
      <c r="E548" s="54">
        <f t="shared" si="25"/>
        <v>0</v>
      </c>
      <c r="F548" s="56"/>
      <c r="G548" s="56"/>
    </row>
    <row r="549" spans="1:7" ht="25.5" customHeight="1">
      <c r="A549" s="50"/>
      <c r="B549" s="51"/>
      <c r="C549" s="53"/>
      <c r="D549" s="59">
        <f aca="true" t="shared" si="26" ref="D549:D612">IF(A549="","",D548+1)</f>
      </c>
      <c r="E549" s="54">
        <f aca="true" t="shared" si="27" ref="E549:E612">C549*10000</f>
        <v>0</v>
      </c>
      <c r="F549" s="56"/>
      <c r="G549" s="56"/>
    </row>
    <row r="550" spans="1:7" ht="25.5" customHeight="1">
      <c r="A550" s="50"/>
      <c r="B550" s="51"/>
      <c r="C550" s="53"/>
      <c r="D550" s="59">
        <f t="shared" si="26"/>
      </c>
      <c r="E550" s="54">
        <f t="shared" si="27"/>
        <v>0</v>
      </c>
      <c r="F550" s="56"/>
      <c r="G550" s="56"/>
    </row>
    <row r="551" spans="1:7" ht="25.5" customHeight="1">
      <c r="A551" s="50"/>
      <c r="B551" s="51"/>
      <c r="C551" s="53"/>
      <c r="D551" s="59">
        <f t="shared" si="26"/>
      </c>
      <c r="E551" s="54">
        <f t="shared" si="27"/>
        <v>0</v>
      </c>
      <c r="F551" s="56"/>
      <c r="G551" s="56"/>
    </row>
    <row r="552" spans="1:7" ht="25.5" customHeight="1">
      <c r="A552" s="50"/>
      <c r="B552" s="51"/>
      <c r="C552" s="53"/>
      <c r="D552" s="59">
        <f t="shared" si="26"/>
      </c>
      <c r="E552" s="54">
        <f t="shared" si="27"/>
        <v>0</v>
      </c>
      <c r="F552" s="56"/>
      <c r="G552" s="56"/>
    </row>
    <row r="553" spans="1:7" ht="25.5" customHeight="1">
      <c r="A553" s="50"/>
      <c r="B553" s="51"/>
      <c r="C553" s="53"/>
      <c r="D553" s="59">
        <f t="shared" si="26"/>
      </c>
      <c r="E553" s="54">
        <f t="shared" si="27"/>
        <v>0</v>
      </c>
      <c r="F553" s="56"/>
      <c r="G553" s="56"/>
    </row>
    <row r="554" spans="1:7" ht="25.5" customHeight="1">
      <c r="A554" s="50"/>
      <c r="B554" s="51"/>
      <c r="C554" s="53"/>
      <c r="D554" s="59">
        <f t="shared" si="26"/>
      </c>
      <c r="E554" s="54">
        <f t="shared" si="27"/>
        <v>0</v>
      </c>
      <c r="F554" s="56"/>
      <c r="G554" s="56"/>
    </row>
    <row r="555" spans="1:7" ht="25.5" customHeight="1">
      <c r="A555" s="50"/>
      <c r="B555" s="51"/>
      <c r="C555" s="53"/>
      <c r="D555" s="59">
        <f t="shared" si="26"/>
      </c>
      <c r="E555" s="54">
        <f t="shared" si="27"/>
        <v>0</v>
      </c>
      <c r="F555" s="56"/>
      <c r="G555" s="56"/>
    </row>
    <row r="556" spans="1:7" ht="25.5" customHeight="1">
      <c r="A556" s="50"/>
      <c r="B556" s="51"/>
      <c r="C556" s="53"/>
      <c r="D556" s="59">
        <f t="shared" si="26"/>
      </c>
      <c r="E556" s="54">
        <f t="shared" si="27"/>
        <v>0</v>
      </c>
      <c r="F556" s="56"/>
      <c r="G556" s="56"/>
    </row>
    <row r="557" spans="1:7" ht="25.5" customHeight="1">
      <c r="A557" s="50"/>
      <c r="B557" s="51"/>
      <c r="C557" s="53"/>
      <c r="D557" s="59">
        <f t="shared" si="26"/>
      </c>
      <c r="E557" s="54">
        <f t="shared" si="27"/>
        <v>0</v>
      </c>
      <c r="F557" s="56"/>
      <c r="G557" s="56"/>
    </row>
    <row r="558" spans="1:7" ht="25.5" customHeight="1">
      <c r="A558" s="50"/>
      <c r="B558" s="51"/>
      <c r="C558" s="53"/>
      <c r="D558" s="59">
        <f t="shared" si="26"/>
      </c>
      <c r="E558" s="54">
        <f t="shared" si="27"/>
        <v>0</v>
      </c>
      <c r="F558" s="56"/>
      <c r="G558" s="56"/>
    </row>
    <row r="559" spans="1:7" ht="25.5" customHeight="1">
      <c r="A559" s="50"/>
      <c r="B559" s="51"/>
      <c r="C559" s="53"/>
      <c r="D559" s="59">
        <f t="shared" si="26"/>
      </c>
      <c r="E559" s="54">
        <f t="shared" si="27"/>
        <v>0</v>
      </c>
      <c r="F559" s="56"/>
      <c r="G559" s="56"/>
    </row>
    <row r="560" spans="1:7" ht="25.5" customHeight="1">
      <c r="A560" s="50"/>
      <c r="B560" s="51"/>
      <c r="C560" s="53"/>
      <c r="D560" s="59">
        <f t="shared" si="26"/>
      </c>
      <c r="E560" s="54">
        <f t="shared" si="27"/>
        <v>0</v>
      </c>
      <c r="F560" s="56"/>
      <c r="G560" s="56"/>
    </row>
    <row r="561" spans="1:7" ht="25.5" customHeight="1">
      <c r="A561" s="50"/>
      <c r="B561" s="51"/>
      <c r="C561" s="53"/>
      <c r="D561" s="59">
        <f t="shared" si="26"/>
      </c>
      <c r="E561" s="54">
        <f t="shared" si="27"/>
        <v>0</v>
      </c>
      <c r="F561" s="56"/>
      <c r="G561" s="56"/>
    </row>
    <row r="562" spans="1:7" ht="25.5" customHeight="1">
      <c r="A562" s="50"/>
      <c r="B562" s="51"/>
      <c r="C562" s="53"/>
      <c r="D562" s="59">
        <f t="shared" si="26"/>
      </c>
      <c r="E562" s="54">
        <f t="shared" si="27"/>
        <v>0</v>
      </c>
      <c r="F562" s="56"/>
      <c r="G562" s="56"/>
    </row>
    <row r="563" spans="1:7" ht="25.5" customHeight="1">
      <c r="A563" s="50"/>
      <c r="B563" s="51"/>
      <c r="C563" s="53"/>
      <c r="D563" s="59">
        <f t="shared" si="26"/>
      </c>
      <c r="E563" s="54">
        <f t="shared" si="27"/>
        <v>0</v>
      </c>
      <c r="F563" s="56"/>
      <c r="G563" s="56"/>
    </row>
    <row r="564" spans="1:7" ht="25.5" customHeight="1">
      <c r="A564" s="50"/>
      <c r="B564" s="51"/>
      <c r="C564" s="53"/>
      <c r="D564" s="59">
        <f t="shared" si="26"/>
      </c>
      <c r="E564" s="57">
        <f t="shared" si="27"/>
        <v>0</v>
      </c>
      <c r="F564" s="56"/>
      <c r="G564" s="56"/>
    </row>
    <row r="565" spans="1:7" ht="25.5" customHeight="1">
      <c r="A565" s="50"/>
      <c r="B565" s="51"/>
      <c r="C565" s="53"/>
      <c r="D565" s="59">
        <f t="shared" si="26"/>
      </c>
      <c r="E565" s="54">
        <f t="shared" si="27"/>
        <v>0</v>
      </c>
      <c r="F565" s="56" t="s">
        <v>67</v>
      </c>
      <c r="G565" s="56"/>
    </row>
    <row r="566" spans="1:7" ht="25.5" customHeight="1">
      <c r="A566" s="50"/>
      <c r="B566" s="51"/>
      <c r="C566" s="53"/>
      <c r="D566" s="59">
        <f t="shared" si="26"/>
      </c>
      <c r="E566" s="54">
        <f t="shared" si="27"/>
        <v>0</v>
      </c>
      <c r="F566" s="58">
        <f>SUM(E547:E566)</f>
        <v>0</v>
      </c>
      <c r="G566" s="56"/>
    </row>
    <row r="567" spans="1:7" ht="25.5" customHeight="1">
      <c r="A567" s="50"/>
      <c r="B567" s="51"/>
      <c r="C567" s="53"/>
      <c r="D567" s="59">
        <f t="shared" si="26"/>
      </c>
      <c r="E567" s="54">
        <f t="shared" si="27"/>
        <v>0</v>
      </c>
      <c r="F567" s="56"/>
      <c r="G567" s="56"/>
    </row>
    <row r="568" spans="1:7" ht="25.5" customHeight="1">
      <c r="A568" s="50"/>
      <c r="B568" s="51"/>
      <c r="C568" s="53"/>
      <c r="D568" s="59">
        <f t="shared" si="26"/>
      </c>
      <c r="E568" s="54">
        <f t="shared" si="27"/>
        <v>0</v>
      </c>
      <c r="F568" s="56"/>
      <c r="G568" s="56"/>
    </row>
    <row r="569" spans="1:7" ht="25.5" customHeight="1">
      <c r="A569" s="50"/>
      <c r="B569" s="51"/>
      <c r="C569" s="53"/>
      <c r="D569" s="59">
        <f t="shared" si="26"/>
      </c>
      <c r="E569" s="54">
        <f t="shared" si="27"/>
        <v>0</v>
      </c>
      <c r="F569" s="56"/>
      <c r="G569" s="56"/>
    </row>
    <row r="570" spans="1:7" ht="25.5" customHeight="1">
      <c r="A570" s="50"/>
      <c r="B570" s="51"/>
      <c r="C570" s="53"/>
      <c r="D570" s="59">
        <f t="shared" si="26"/>
      </c>
      <c r="E570" s="54">
        <f t="shared" si="27"/>
        <v>0</v>
      </c>
      <c r="F570" s="56"/>
      <c r="G570" s="56"/>
    </row>
    <row r="571" spans="1:7" ht="25.5" customHeight="1">
      <c r="A571" s="50"/>
      <c r="B571" s="51"/>
      <c r="C571" s="53"/>
      <c r="D571" s="59">
        <f t="shared" si="26"/>
      </c>
      <c r="E571" s="54">
        <f t="shared" si="27"/>
        <v>0</v>
      </c>
      <c r="F571" s="56"/>
      <c r="G571" s="56"/>
    </row>
    <row r="572" spans="1:7" ht="25.5" customHeight="1">
      <c r="A572" s="50"/>
      <c r="B572" s="51"/>
      <c r="C572" s="53"/>
      <c r="D572" s="59">
        <f t="shared" si="26"/>
      </c>
      <c r="E572" s="54">
        <f t="shared" si="27"/>
        <v>0</v>
      </c>
      <c r="F572" s="56"/>
      <c r="G572" s="56"/>
    </row>
    <row r="573" spans="1:7" ht="25.5" customHeight="1">
      <c r="A573" s="50"/>
      <c r="B573" s="51"/>
      <c r="C573" s="53"/>
      <c r="D573" s="59">
        <f t="shared" si="26"/>
      </c>
      <c r="E573" s="54">
        <f t="shared" si="27"/>
        <v>0</v>
      </c>
      <c r="F573" s="56"/>
      <c r="G573" s="56"/>
    </row>
    <row r="574" spans="1:7" ht="25.5" customHeight="1">
      <c r="A574" s="50"/>
      <c r="B574" s="51"/>
      <c r="C574" s="53"/>
      <c r="D574" s="59">
        <f t="shared" si="26"/>
      </c>
      <c r="E574" s="54">
        <f t="shared" si="27"/>
        <v>0</v>
      </c>
      <c r="F574" s="56"/>
      <c r="G574" s="56"/>
    </row>
    <row r="575" spans="1:7" ht="25.5" customHeight="1">
      <c r="A575" s="50"/>
      <c r="B575" s="51"/>
      <c r="C575" s="53"/>
      <c r="D575" s="59">
        <f t="shared" si="26"/>
      </c>
      <c r="E575" s="54">
        <f t="shared" si="27"/>
        <v>0</v>
      </c>
      <c r="F575" s="56"/>
      <c r="G575" s="56"/>
    </row>
    <row r="576" spans="1:7" ht="25.5" customHeight="1">
      <c r="A576" s="50"/>
      <c r="B576" s="51"/>
      <c r="C576" s="53"/>
      <c r="D576" s="59">
        <f t="shared" si="26"/>
      </c>
      <c r="E576" s="54">
        <f t="shared" si="27"/>
        <v>0</v>
      </c>
      <c r="F576" s="56"/>
      <c r="G576" s="56"/>
    </row>
    <row r="577" spans="1:7" ht="25.5" customHeight="1">
      <c r="A577" s="50"/>
      <c r="B577" s="51"/>
      <c r="C577" s="53"/>
      <c r="D577" s="59">
        <f t="shared" si="26"/>
      </c>
      <c r="E577" s="54">
        <f t="shared" si="27"/>
        <v>0</v>
      </c>
      <c r="F577" s="56"/>
      <c r="G577" s="56"/>
    </row>
    <row r="578" spans="1:7" ht="25.5" customHeight="1">
      <c r="A578" s="50"/>
      <c r="B578" s="51"/>
      <c r="C578" s="53"/>
      <c r="D578" s="59">
        <f t="shared" si="26"/>
      </c>
      <c r="E578" s="54">
        <f t="shared" si="27"/>
        <v>0</v>
      </c>
      <c r="F578" s="56"/>
      <c r="G578" s="56"/>
    </row>
    <row r="579" spans="1:7" ht="25.5" customHeight="1">
      <c r="A579" s="50"/>
      <c r="B579" s="51"/>
      <c r="C579" s="53"/>
      <c r="D579" s="59">
        <f t="shared" si="26"/>
      </c>
      <c r="E579" s="54">
        <f t="shared" si="27"/>
        <v>0</v>
      </c>
      <c r="F579" s="56"/>
      <c r="G579" s="56"/>
    </row>
    <row r="580" spans="1:7" ht="25.5" customHeight="1">
      <c r="A580" s="50"/>
      <c r="B580" s="51"/>
      <c r="C580" s="53"/>
      <c r="D580" s="59">
        <f t="shared" si="26"/>
      </c>
      <c r="E580" s="54">
        <f t="shared" si="27"/>
        <v>0</v>
      </c>
      <c r="F580" s="56"/>
      <c r="G580" s="56"/>
    </row>
    <row r="581" spans="1:7" ht="25.5" customHeight="1">
      <c r="A581" s="50"/>
      <c r="B581" s="51"/>
      <c r="C581" s="53"/>
      <c r="D581" s="59">
        <f t="shared" si="26"/>
      </c>
      <c r="E581" s="54">
        <f t="shared" si="27"/>
        <v>0</v>
      </c>
      <c r="F581" s="56"/>
      <c r="G581" s="56"/>
    </row>
    <row r="582" spans="1:7" ht="25.5" customHeight="1">
      <c r="A582" s="50"/>
      <c r="B582" s="51"/>
      <c r="C582" s="53"/>
      <c r="D582" s="59">
        <f t="shared" si="26"/>
      </c>
      <c r="E582" s="54">
        <f t="shared" si="27"/>
        <v>0</v>
      </c>
      <c r="F582" s="56"/>
      <c r="G582" s="56"/>
    </row>
    <row r="583" spans="1:7" ht="25.5" customHeight="1">
      <c r="A583" s="50"/>
      <c r="B583" s="51"/>
      <c r="C583" s="53"/>
      <c r="D583" s="59">
        <f t="shared" si="26"/>
      </c>
      <c r="E583" s="57">
        <f t="shared" si="27"/>
        <v>0</v>
      </c>
      <c r="F583" s="56"/>
      <c r="G583" s="56"/>
    </row>
    <row r="584" spans="1:7" ht="25.5" customHeight="1">
      <c r="A584" s="50"/>
      <c r="B584" s="51"/>
      <c r="C584" s="53"/>
      <c r="D584" s="59">
        <f t="shared" si="26"/>
      </c>
      <c r="E584" s="54">
        <f t="shared" si="27"/>
        <v>0</v>
      </c>
      <c r="F584" s="56"/>
      <c r="G584" s="56"/>
    </row>
    <row r="585" spans="1:7" ht="25.5" customHeight="1">
      <c r="A585" s="50"/>
      <c r="B585" s="51"/>
      <c r="C585" s="53"/>
      <c r="D585" s="59">
        <f t="shared" si="26"/>
      </c>
      <c r="E585" s="54">
        <f t="shared" si="27"/>
        <v>0</v>
      </c>
      <c r="F585" s="56" t="s">
        <v>68</v>
      </c>
      <c r="G585" s="56"/>
    </row>
    <row r="586" spans="1:7" ht="25.5" customHeight="1">
      <c r="A586" s="50"/>
      <c r="B586" s="51"/>
      <c r="C586" s="53"/>
      <c r="D586" s="59">
        <f t="shared" si="26"/>
      </c>
      <c r="E586" s="54">
        <f t="shared" si="27"/>
        <v>0</v>
      </c>
      <c r="F586" s="58">
        <f>SUM(E567:E586)</f>
        <v>0</v>
      </c>
      <c r="G586" s="56"/>
    </row>
    <row r="587" spans="1:7" ht="25.5" customHeight="1">
      <c r="A587" s="50"/>
      <c r="B587" s="51"/>
      <c r="C587" s="53"/>
      <c r="D587" s="59">
        <f t="shared" si="26"/>
      </c>
      <c r="E587" s="54">
        <f t="shared" si="27"/>
        <v>0</v>
      </c>
      <c r="F587" s="56"/>
      <c r="G587" s="56"/>
    </row>
    <row r="588" spans="1:7" ht="25.5" customHeight="1">
      <c r="A588" s="50"/>
      <c r="B588" s="51"/>
      <c r="C588" s="53"/>
      <c r="D588" s="59">
        <f t="shared" si="26"/>
      </c>
      <c r="E588" s="54">
        <f t="shared" si="27"/>
        <v>0</v>
      </c>
      <c r="F588" s="56"/>
      <c r="G588" s="56"/>
    </row>
    <row r="589" spans="1:7" ht="25.5" customHeight="1">
      <c r="A589" s="50"/>
      <c r="B589" s="51"/>
      <c r="C589" s="53"/>
      <c r="D589" s="59">
        <f t="shared" si="26"/>
      </c>
      <c r="E589" s="54">
        <f t="shared" si="27"/>
        <v>0</v>
      </c>
      <c r="F589" s="56"/>
      <c r="G589" s="56"/>
    </row>
    <row r="590" spans="1:7" ht="25.5" customHeight="1">
      <c r="A590" s="50"/>
      <c r="B590" s="51"/>
      <c r="C590" s="53"/>
      <c r="D590" s="59">
        <f t="shared" si="26"/>
      </c>
      <c r="E590" s="54">
        <f t="shared" si="27"/>
        <v>0</v>
      </c>
      <c r="F590" s="56"/>
      <c r="G590" s="56"/>
    </row>
    <row r="591" spans="1:7" ht="25.5" customHeight="1">
      <c r="A591" s="50"/>
      <c r="B591" s="51"/>
      <c r="C591" s="53"/>
      <c r="D591" s="59">
        <f t="shared" si="26"/>
      </c>
      <c r="E591" s="54">
        <f t="shared" si="27"/>
        <v>0</v>
      </c>
      <c r="F591" s="56"/>
      <c r="G591" s="56"/>
    </row>
    <row r="592" spans="1:7" ht="25.5" customHeight="1">
      <c r="A592" s="50"/>
      <c r="B592" s="51"/>
      <c r="C592" s="53"/>
      <c r="D592" s="59">
        <f t="shared" si="26"/>
      </c>
      <c r="E592" s="54">
        <f t="shared" si="27"/>
        <v>0</v>
      </c>
      <c r="F592" s="56"/>
      <c r="G592" s="56"/>
    </row>
    <row r="593" spans="1:7" ht="25.5" customHeight="1">
      <c r="A593" s="50"/>
      <c r="B593" s="51"/>
      <c r="C593" s="53"/>
      <c r="D593" s="59">
        <f t="shared" si="26"/>
      </c>
      <c r="E593" s="54">
        <f t="shared" si="27"/>
        <v>0</v>
      </c>
      <c r="F593" s="56"/>
      <c r="G593" s="56"/>
    </row>
    <row r="594" spans="1:7" ht="25.5" customHeight="1">
      <c r="A594" s="50"/>
      <c r="B594" s="51"/>
      <c r="C594" s="53"/>
      <c r="D594" s="59">
        <f t="shared" si="26"/>
      </c>
      <c r="E594" s="54">
        <f t="shared" si="27"/>
        <v>0</v>
      </c>
      <c r="F594" s="56"/>
      <c r="G594" s="56"/>
    </row>
    <row r="595" spans="1:7" ht="25.5" customHeight="1">
      <c r="A595" s="50"/>
      <c r="B595" s="51"/>
      <c r="C595" s="53"/>
      <c r="D595" s="59">
        <f t="shared" si="26"/>
      </c>
      <c r="E595" s="54">
        <f t="shared" si="27"/>
        <v>0</v>
      </c>
      <c r="F595" s="56"/>
      <c r="G595" s="56"/>
    </row>
    <row r="596" spans="1:7" ht="25.5" customHeight="1">
      <c r="A596" s="50"/>
      <c r="B596" s="51"/>
      <c r="C596" s="53"/>
      <c r="D596" s="59">
        <f t="shared" si="26"/>
      </c>
      <c r="E596" s="54">
        <f t="shared" si="27"/>
        <v>0</v>
      </c>
      <c r="F596" s="56"/>
      <c r="G596" s="56"/>
    </row>
    <row r="597" spans="1:7" ht="25.5" customHeight="1">
      <c r="A597" s="50"/>
      <c r="B597" s="51"/>
      <c r="C597" s="53"/>
      <c r="D597" s="59">
        <f t="shared" si="26"/>
      </c>
      <c r="E597" s="54">
        <f t="shared" si="27"/>
        <v>0</v>
      </c>
      <c r="F597" s="56"/>
      <c r="G597" s="56"/>
    </row>
    <row r="598" spans="1:7" ht="25.5" customHeight="1">
      <c r="A598" s="50"/>
      <c r="B598" s="51"/>
      <c r="C598" s="53"/>
      <c r="D598" s="59">
        <f t="shared" si="26"/>
      </c>
      <c r="E598" s="54">
        <f t="shared" si="27"/>
        <v>0</v>
      </c>
      <c r="F598" s="56"/>
      <c r="G598" s="56"/>
    </row>
    <row r="599" spans="1:7" ht="25.5" customHeight="1">
      <c r="A599" s="50"/>
      <c r="B599" s="51"/>
      <c r="C599" s="53"/>
      <c r="D599" s="59">
        <f t="shared" si="26"/>
      </c>
      <c r="E599" s="54">
        <f t="shared" si="27"/>
        <v>0</v>
      </c>
      <c r="F599" s="56"/>
      <c r="G599" s="56"/>
    </row>
    <row r="600" spans="1:7" ht="25.5" customHeight="1">
      <c r="A600" s="50"/>
      <c r="B600" s="51"/>
      <c r="C600" s="53"/>
      <c r="D600" s="59">
        <f t="shared" si="26"/>
      </c>
      <c r="E600" s="54">
        <f t="shared" si="27"/>
        <v>0</v>
      </c>
      <c r="F600" s="56"/>
      <c r="G600" s="56"/>
    </row>
    <row r="601" spans="1:7" ht="25.5" customHeight="1">
      <c r="A601" s="50"/>
      <c r="B601" s="51"/>
      <c r="C601" s="53"/>
      <c r="D601" s="59">
        <f t="shared" si="26"/>
      </c>
      <c r="E601" s="54">
        <f t="shared" si="27"/>
        <v>0</v>
      </c>
      <c r="F601" s="56"/>
      <c r="G601" s="56"/>
    </row>
    <row r="602" spans="1:7" ht="25.5" customHeight="1">
      <c r="A602" s="50"/>
      <c r="B602" s="51"/>
      <c r="C602" s="53"/>
      <c r="D602" s="59">
        <f t="shared" si="26"/>
      </c>
      <c r="E602" s="57">
        <f t="shared" si="27"/>
        <v>0</v>
      </c>
      <c r="F602" s="56"/>
      <c r="G602" s="56"/>
    </row>
    <row r="603" spans="1:7" ht="25.5" customHeight="1">
      <c r="A603" s="50"/>
      <c r="B603" s="51"/>
      <c r="C603" s="53"/>
      <c r="D603" s="59">
        <f t="shared" si="26"/>
      </c>
      <c r="E603" s="54">
        <f t="shared" si="27"/>
        <v>0</v>
      </c>
      <c r="F603" s="56"/>
      <c r="G603" s="56"/>
    </row>
    <row r="604" spans="1:7" ht="25.5" customHeight="1">
      <c r="A604" s="50"/>
      <c r="B604" s="51"/>
      <c r="C604" s="53"/>
      <c r="D604" s="59">
        <f t="shared" si="26"/>
      </c>
      <c r="E604" s="54">
        <f t="shared" si="27"/>
        <v>0</v>
      </c>
      <c r="F604" s="56"/>
      <c r="G604" s="56"/>
    </row>
    <row r="605" spans="1:7" ht="25.5" customHeight="1">
      <c r="A605" s="50"/>
      <c r="B605" s="51"/>
      <c r="C605" s="53"/>
      <c r="D605" s="59">
        <f t="shared" si="26"/>
      </c>
      <c r="E605" s="54">
        <f t="shared" si="27"/>
        <v>0</v>
      </c>
      <c r="F605" s="56" t="s">
        <v>69</v>
      </c>
      <c r="G605" s="56"/>
    </row>
    <row r="606" spans="1:7" ht="25.5" customHeight="1">
      <c r="A606" s="50"/>
      <c r="B606" s="51"/>
      <c r="C606" s="53"/>
      <c r="D606" s="59">
        <f t="shared" si="26"/>
      </c>
      <c r="E606" s="54">
        <f t="shared" si="27"/>
        <v>0</v>
      </c>
      <c r="F606" s="58">
        <f>SUM(E587:E606)</f>
        <v>0</v>
      </c>
      <c r="G606" s="56"/>
    </row>
    <row r="607" spans="1:7" ht="25.5" customHeight="1">
      <c r="A607" s="50"/>
      <c r="B607" s="51"/>
      <c r="C607" s="53"/>
      <c r="D607" s="59">
        <f t="shared" si="26"/>
      </c>
      <c r="E607" s="54">
        <f t="shared" si="27"/>
        <v>0</v>
      </c>
      <c r="F607" s="56"/>
      <c r="G607" s="56"/>
    </row>
    <row r="608" spans="1:7" ht="25.5" customHeight="1">
      <c r="A608" s="50"/>
      <c r="B608" s="51"/>
      <c r="C608" s="53"/>
      <c r="D608" s="59">
        <f t="shared" si="26"/>
      </c>
      <c r="E608" s="54">
        <f t="shared" si="27"/>
        <v>0</v>
      </c>
      <c r="F608" s="56"/>
      <c r="G608" s="56"/>
    </row>
    <row r="609" spans="1:7" ht="25.5" customHeight="1">
      <c r="A609" s="50"/>
      <c r="B609" s="51"/>
      <c r="C609" s="53"/>
      <c r="D609" s="59">
        <f t="shared" si="26"/>
      </c>
      <c r="E609" s="54">
        <f t="shared" si="27"/>
        <v>0</v>
      </c>
      <c r="F609" s="56"/>
      <c r="G609" s="56"/>
    </row>
    <row r="610" spans="1:7" ht="25.5" customHeight="1">
      <c r="A610" s="50"/>
      <c r="B610" s="51"/>
      <c r="C610" s="53"/>
      <c r="D610" s="59">
        <f t="shared" si="26"/>
      </c>
      <c r="E610" s="54">
        <f t="shared" si="27"/>
        <v>0</v>
      </c>
      <c r="F610" s="56"/>
      <c r="G610" s="56"/>
    </row>
    <row r="611" spans="1:7" ht="25.5" customHeight="1">
      <c r="A611" s="50"/>
      <c r="B611" s="51"/>
      <c r="C611" s="53"/>
      <c r="D611" s="59">
        <f t="shared" si="26"/>
      </c>
      <c r="E611" s="54">
        <f t="shared" si="27"/>
        <v>0</v>
      </c>
      <c r="F611" s="56"/>
      <c r="G611" s="56"/>
    </row>
    <row r="612" spans="1:7" ht="25.5" customHeight="1">
      <c r="A612" s="50"/>
      <c r="B612" s="51"/>
      <c r="C612" s="53"/>
      <c r="D612" s="59">
        <f t="shared" si="26"/>
      </c>
      <c r="E612" s="54">
        <f t="shared" si="27"/>
        <v>0</v>
      </c>
      <c r="F612" s="56"/>
      <c r="G612" s="56"/>
    </row>
    <row r="613" spans="1:7" ht="25.5" customHeight="1">
      <c r="A613" s="50"/>
      <c r="B613" s="51"/>
      <c r="C613" s="53"/>
      <c r="D613" s="59">
        <f aca="true" t="shared" si="28" ref="D613:D676">IF(A613="","",D612+1)</f>
      </c>
      <c r="E613" s="54">
        <f aca="true" t="shared" si="29" ref="E613:E676">C613*10000</f>
        <v>0</v>
      </c>
      <c r="F613" s="56"/>
      <c r="G613" s="56"/>
    </row>
    <row r="614" spans="1:7" ht="25.5" customHeight="1">
      <c r="A614" s="50"/>
      <c r="B614" s="51"/>
      <c r="C614" s="53"/>
      <c r="D614" s="59">
        <f t="shared" si="28"/>
      </c>
      <c r="E614" s="54">
        <f t="shared" si="29"/>
        <v>0</v>
      </c>
      <c r="F614" s="56"/>
      <c r="G614" s="56"/>
    </row>
    <row r="615" spans="1:7" ht="25.5" customHeight="1">
      <c r="A615" s="50"/>
      <c r="B615" s="51"/>
      <c r="C615" s="53"/>
      <c r="D615" s="59">
        <f t="shared" si="28"/>
      </c>
      <c r="E615" s="54">
        <f t="shared" si="29"/>
        <v>0</v>
      </c>
      <c r="F615" s="56"/>
      <c r="G615" s="56"/>
    </row>
    <row r="616" spans="1:7" ht="25.5" customHeight="1">
      <c r="A616" s="50"/>
      <c r="B616" s="51"/>
      <c r="C616" s="53"/>
      <c r="D616" s="59">
        <f t="shared" si="28"/>
      </c>
      <c r="E616" s="54">
        <f t="shared" si="29"/>
        <v>0</v>
      </c>
      <c r="F616" s="56"/>
      <c r="G616" s="56"/>
    </row>
    <row r="617" spans="1:7" ht="25.5" customHeight="1">
      <c r="A617" s="50"/>
      <c r="B617" s="51"/>
      <c r="C617" s="53"/>
      <c r="D617" s="59">
        <f t="shared" si="28"/>
      </c>
      <c r="E617" s="54">
        <f t="shared" si="29"/>
        <v>0</v>
      </c>
      <c r="F617" s="56"/>
      <c r="G617" s="56"/>
    </row>
    <row r="618" spans="1:7" ht="25.5" customHeight="1">
      <c r="A618" s="50"/>
      <c r="B618" s="51"/>
      <c r="C618" s="53"/>
      <c r="D618" s="59">
        <f t="shared" si="28"/>
      </c>
      <c r="E618" s="54">
        <f t="shared" si="29"/>
        <v>0</v>
      </c>
      <c r="F618" s="56"/>
      <c r="G618" s="56"/>
    </row>
    <row r="619" spans="1:7" ht="25.5" customHeight="1">
      <c r="A619" s="50"/>
      <c r="B619" s="51"/>
      <c r="C619" s="53"/>
      <c r="D619" s="59">
        <f t="shared" si="28"/>
      </c>
      <c r="E619" s="54">
        <f t="shared" si="29"/>
        <v>0</v>
      </c>
      <c r="F619" s="56"/>
      <c r="G619" s="56"/>
    </row>
    <row r="620" spans="1:7" ht="25.5" customHeight="1">
      <c r="A620" s="50"/>
      <c r="B620" s="51"/>
      <c r="C620" s="53"/>
      <c r="D620" s="59">
        <f t="shared" si="28"/>
      </c>
      <c r="E620" s="54">
        <f t="shared" si="29"/>
        <v>0</v>
      </c>
      <c r="F620" s="56"/>
      <c r="G620" s="56"/>
    </row>
    <row r="621" spans="1:7" ht="25.5" customHeight="1">
      <c r="A621" s="50"/>
      <c r="B621" s="51"/>
      <c r="C621" s="53"/>
      <c r="D621" s="59">
        <f t="shared" si="28"/>
      </c>
      <c r="E621" s="57">
        <f t="shared" si="29"/>
        <v>0</v>
      </c>
      <c r="F621" s="56"/>
      <c r="G621" s="56"/>
    </row>
    <row r="622" spans="1:7" ht="25.5" customHeight="1">
      <c r="A622" s="50"/>
      <c r="B622" s="51"/>
      <c r="C622" s="53"/>
      <c r="D622" s="59">
        <f t="shared" si="28"/>
      </c>
      <c r="E622" s="54">
        <f t="shared" si="29"/>
        <v>0</v>
      </c>
      <c r="F622" s="56"/>
      <c r="G622" s="56"/>
    </row>
    <row r="623" spans="1:7" ht="25.5" customHeight="1">
      <c r="A623" s="50"/>
      <c r="B623" s="51"/>
      <c r="C623" s="53"/>
      <c r="D623" s="59">
        <f t="shared" si="28"/>
      </c>
      <c r="E623" s="54">
        <f t="shared" si="29"/>
        <v>0</v>
      </c>
      <c r="F623" s="56"/>
      <c r="G623" s="56"/>
    </row>
    <row r="624" spans="1:7" ht="25.5" customHeight="1">
      <c r="A624" s="50"/>
      <c r="B624" s="51"/>
      <c r="C624" s="53"/>
      <c r="D624" s="59">
        <f t="shared" si="28"/>
      </c>
      <c r="E624" s="54">
        <f t="shared" si="29"/>
        <v>0</v>
      </c>
      <c r="F624" s="56"/>
      <c r="G624" s="56"/>
    </row>
    <row r="625" spans="1:7" ht="25.5" customHeight="1">
      <c r="A625" s="50"/>
      <c r="B625" s="51"/>
      <c r="C625" s="53"/>
      <c r="D625" s="59">
        <f t="shared" si="28"/>
      </c>
      <c r="E625" s="54">
        <f t="shared" si="29"/>
        <v>0</v>
      </c>
      <c r="F625" s="56" t="s">
        <v>70</v>
      </c>
      <c r="G625" s="56"/>
    </row>
    <row r="626" spans="1:7" ht="25.5" customHeight="1">
      <c r="A626" s="50"/>
      <c r="B626" s="51"/>
      <c r="C626" s="53"/>
      <c r="D626" s="59">
        <f t="shared" si="28"/>
      </c>
      <c r="E626" s="54">
        <f t="shared" si="29"/>
        <v>0</v>
      </c>
      <c r="F626" s="58">
        <f>SUM(E607:E626)</f>
        <v>0</v>
      </c>
      <c r="G626" s="56"/>
    </row>
    <row r="627" spans="1:7" ht="25.5" customHeight="1">
      <c r="A627" s="50"/>
      <c r="B627" s="51"/>
      <c r="C627" s="53"/>
      <c r="D627" s="59">
        <f t="shared" si="28"/>
      </c>
      <c r="E627" s="54">
        <f t="shared" si="29"/>
        <v>0</v>
      </c>
      <c r="F627" s="56"/>
      <c r="G627" s="56"/>
    </row>
    <row r="628" spans="1:7" ht="25.5" customHeight="1">
      <c r="A628" s="50"/>
      <c r="B628" s="51"/>
      <c r="C628" s="53"/>
      <c r="D628" s="59">
        <f t="shared" si="28"/>
      </c>
      <c r="E628" s="54">
        <f t="shared" si="29"/>
        <v>0</v>
      </c>
      <c r="F628" s="56"/>
      <c r="G628" s="56"/>
    </row>
    <row r="629" spans="1:7" ht="25.5" customHeight="1">
      <c r="A629" s="50"/>
      <c r="B629" s="51"/>
      <c r="C629" s="53"/>
      <c r="D629" s="59">
        <f t="shared" si="28"/>
      </c>
      <c r="E629" s="54">
        <f t="shared" si="29"/>
        <v>0</v>
      </c>
      <c r="F629" s="56"/>
      <c r="G629" s="56"/>
    </row>
    <row r="630" spans="1:7" ht="25.5" customHeight="1">
      <c r="A630" s="50"/>
      <c r="B630" s="51"/>
      <c r="C630" s="53"/>
      <c r="D630" s="59">
        <f t="shared" si="28"/>
      </c>
      <c r="E630" s="54">
        <f t="shared" si="29"/>
        <v>0</v>
      </c>
      <c r="F630" s="56"/>
      <c r="G630" s="56"/>
    </row>
    <row r="631" spans="1:7" ht="25.5" customHeight="1">
      <c r="A631" s="50"/>
      <c r="B631" s="51"/>
      <c r="C631" s="53"/>
      <c r="D631" s="59">
        <f t="shared" si="28"/>
      </c>
      <c r="E631" s="54">
        <f t="shared" si="29"/>
        <v>0</v>
      </c>
      <c r="F631" s="56"/>
      <c r="G631" s="56"/>
    </row>
    <row r="632" spans="1:7" ht="25.5" customHeight="1">
      <c r="A632" s="50"/>
      <c r="B632" s="51"/>
      <c r="C632" s="53"/>
      <c r="D632" s="59">
        <f t="shared" si="28"/>
      </c>
      <c r="E632" s="54">
        <f t="shared" si="29"/>
        <v>0</v>
      </c>
      <c r="F632" s="56"/>
      <c r="G632" s="56"/>
    </row>
    <row r="633" spans="1:7" ht="25.5" customHeight="1">
      <c r="A633" s="50"/>
      <c r="B633" s="51"/>
      <c r="C633" s="53"/>
      <c r="D633" s="59">
        <f t="shared" si="28"/>
      </c>
      <c r="E633" s="54">
        <f t="shared" si="29"/>
        <v>0</v>
      </c>
      <c r="F633" s="56"/>
      <c r="G633" s="56"/>
    </row>
    <row r="634" spans="1:7" ht="25.5" customHeight="1">
      <c r="A634" s="50"/>
      <c r="B634" s="51"/>
      <c r="C634" s="53"/>
      <c r="D634" s="59">
        <f t="shared" si="28"/>
      </c>
      <c r="E634" s="54">
        <f t="shared" si="29"/>
        <v>0</v>
      </c>
      <c r="F634" s="56"/>
      <c r="G634" s="56"/>
    </row>
    <row r="635" spans="1:7" ht="25.5" customHeight="1">
      <c r="A635" s="50"/>
      <c r="B635" s="51"/>
      <c r="C635" s="53"/>
      <c r="D635" s="59">
        <f t="shared" si="28"/>
      </c>
      <c r="E635" s="54">
        <f t="shared" si="29"/>
        <v>0</v>
      </c>
      <c r="F635" s="56"/>
      <c r="G635" s="56"/>
    </row>
    <row r="636" spans="1:7" ht="25.5" customHeight="1">
      <c r="A636" s="50"/>
      <c r="B636" s="51"/>
      <c r="C636" s="53"/>
      <c r="D636" s="59">
        <f t="shared" si="28"/>
      </c>
      <c r="E636" s="54">
        <f t="shared" si="29"/>
        <v>0</v>
      </c>
      <c r="F636" s="56"/>
      <c r="G636" s="56"/>
    </row>
    <row r="637" spans="1:7" ht="25.5" customHeight="1">
      <c r="A637" s="50"/>
      <c r="B637" s="51"/>
      <c r="C637" s="53"/>
      <c r="D637" s="59">
        <f t="shared" si="28"/>
      </c>
      <c r="E637" s="54">
        <f t="shared" si="29"/>
        <v>0</v>
      </c>
      <c r="F637" s="56"/>
      <c r="G637" s="56"/>
    </row>
    <row r="638" spans="1:7" ht="25.5" customHeight="1">
      <c r="A638" s="50"/>
      <c r="B638" s="51"/>
      <c r="C638" s="53"/>
      <c r="D638" s="59">
        <f t="shared" si="28"/>
      </c>
      <c r="E638" s="54">
        <f t="shared" si="29"/>
        <v>0</v>
      </c>
      <c r="F638" s="56"/>
      <c r="G638" s="56"/>
    </row>
    <row r="639" spans="1:7" ht="25.5" customHeight="1">
      <c r="A639" s="50"/>
      <c r="B639" s="51"/>
      <c r="C639" s="53"/>
      <c r="D639" s="59">
        <f t="shared" si="28"/>
      </c>
      <c r="E639" s="54">
        <f t="shared" si="29"/>
        <v>0</v>
      </c>
      <c r="F639" s="56"/>
      <c r="G639" s="56"/>
    </row>
    <row r="640" spans="1:7" ht="25.5" customHeight="1">
      <c r="A640" s="50"/>
      <c r="B640" s="51"/>
      <c r="C640" s="53"/>
      <c r="D640" s="59">
        <f t="shared" si="28"/>
      </c>
      <c r="E640" s="57">
        <f t="shared" si="29"/>
        <v>0</v>
      </c>
      <c r="F640" s="56"/>
      <c r="G640" s="56"/>
    </row>
    <row r="641" spans="1:7" ht="25.5" customHeight="1">
      <c r="A641" s="50"/>
      <c r="B641" s="51"/>
      <c r="C641" s="53"/>
      <c r="D641" s="59">
        <f t="shared" si="28"/>
      </c>
      <c r="E641" s="54">
        <f t="shared" si="29"/>
        <v>0</v>
      </c>
      <c r="F641" s="56"/>
      <c r="G641" s="56"/>
    </row>
    <row r="642" spans="1:7" ht="25.5" customHeight="1">
      <c r="A642" s="50"/>
      <c r="B642" s="51"/>
      <c r="C642" s="53"/>
      <c r="D642" s="59">
        <f t="shared" si="28"/>
      </c>
      <c r="E642" s="54">
        <f t="shared" si="29"/>
        <v>0</v>
      </c>
      <c r="F642" s="56"/>
      <c r="G642" s="56"/>
    </row>
    <row r="643" spans="1:7" ht="25.5" customHeight="1">
      <c r="A643" s="50"/>
      <c r="B643" s="51"/>
      <c r="C643" s="53"/>
      <c r="D643" s="59">
        <f t="shared" si="28"/>
      </c>
      <c r="E643" s="54">
        <f t="shared" si="29"/>
        <v>0</v>
      </c>
      <c r="F643" s="56"/>
      <c r="G643" s="56"/>
    </row>
    <row r="644" spans="1:7" ht="25.5" customHeight="1">
      <c r="A644" s="50"/>
      <c r="B644" s="51"/>
      <c r="C644" s="53"/>
      <c r="D644" s="59">
        <f t="shared" si="28"/>
      </c>
      <c r="E644" s="54">
        <f t="shared" si="29"/>
        <v>0</v>
      </c>
      <c r="F644" s="56"/>
      <c r="G644" s="56"/>
    </row>
    <row r="645" spans="1:7" ht="25.5" customHeight="1">
      <c r="A645" s="50"/>
      <c r="B645" s="51"/>
      <c r="C645" s="53"/>
      <c r="D645" s="59">
        <f t="shared" si="28"/>
      </c>
      <c r="E645" s="54">
        <f t="shared" si="29"/>
        <v>0</v>
      </c>
      <c r="F645" s="56" t="s">
        <v>71</v>
      </c>
      <c r="G645" s="56"/>
    </row>
    <row r="646" spans="1:7" ht="25.5" customHeight="1">
      <c r="A646" s="50"/>
      <c r="B646" s="51"/>
      <c r="C646" s="53"/>
      <c r="D646" s="59">
        <f t="shared" si="28"/>
      </c>
      <c r="E646" s="54">
        <f t="shared" si="29"/>
        <v>0</v>
      </c>
      <c r="F646" s="58">
        <f>SUM(E627:E646)</f>
        <v>0</v>
      </c>
      <c r="G646" s="56"/>
    </row>
    <row r="647" spans="1:7" ht="25.5" customHeight="1">
      <c r="A647" s="50"/>
      <c r="B647" s="51"/>
      <c r="C647" s="53"/>
      <c r="D647" s="59">
        <f t="shared" si="28"/>
      </c>
      <c r="E647" s="54">
        <f t="shared" si="29"/>
        <v>0</v>
      </c>
      <c r="F647" s="56"/>
      <c r="G647" s="56"/>
    </row>
    <row r="648" spans="1:7" ht="25.5" customHeight="1">
      <c r="A648" s="50"/>
      <c r="B648" s="51"/>
      <c r="C648" s="53"/>
      <c r="D648" s="59">
        <f t="shared" si="28"/>
      </c>
      <c r="E648" s="54">
        <f t="shared" si="29"/>
        <v>0</v>
      </c>
      <c r="F648" s="56"/>
      <c r="G648" s="56"/>
    </row>
    <row r="649" spans="1:7" ht="25.5" customHeight="1">
      <c r="A649" s="50"/>
      <c r="B649" s="51"/>
      <c r="C649" s="53"/>
      <c r="D649" s="59">
        <f t="shared" si="28"/>
      </c>
      <c r="E649" s="54">
        <f t="shared" si="29"/>
        <v>0</v>
      </c>
      <c r="F649" s="56"/>
      <c r="G649" s="56"/>
    </row>
    <row r="650" spans="1:7" ht="25.5" customHeight="1">
      <c r="A650" s="50"/>
      <c r="B650" s="51"/>
      <c r="C650" s="53"/>
      <c r="D650" s="59">
        <f t="shared" si="28"/>
      </c>
      <c r="E650" s="54">
        <f t="shared" si="29"/>
        <v>0</v>
      </c>
      <c r="F650" s="56"/>
      <c r="G650" s="56"/>
    </row>
    <row r="651" spans="1:7" ht="25.5" customHeight="1">
      <c r="A651" s="50"/>
      <c r="B651" s="51"/>
      <c r="C651" s="53"/>
      <c r="D651" s="59">
        <f t="shared" si="28"/>
      </c>
      <c r="E651" s="54">
        <f t="shared" si="29"/>
        <v>0</v>
      </c>
      <c r="F651" s="56"/>
      <c r="G651" s="56"/>
    </row>
    <row r="652" spans="1:7" ht="25.5" customHeight="1">
      <c r="A652" s="50"/>
      <c r="B652" s="51"/>
      <c r="C652" s="53"/>
      <c r="D652" s="59">
        <f t="shared" si="28"/>
      </c>
      <c r="E652" s="54">
        <f t="shared" si="29"/>
        <v>0</v>
      </c>
      <c r="F652" s="56"/>
      <c r="G652" s="56"/>
    </row>
    <row r="653" spans="1:7" ht="25.5" customHeight="1">
      <c r="A653" s="50"/>
      <c r="B653" s="51"/>
      <c r="C653" s="53"/>
      <c r="D653" s="59">
        <f t="shared" si="28"/>
      </c>
      <c r="E653" s="54">
        <f t="shared" si="29"/>
        <v>0</v>
      </c>
      <c r="F653" s="56"/>
      <c r="G653" s="56"/>
    </row>
    <row r="654" spans="1:7" ht="25.5" customHeight="1">
      <c r="A654" s="50"/>
      <c r="B654" s="51"/>
      <c r="C654" s="53"/>
      <c r="D654" s="59">
        <f t="shared" si="28"/>
      </c>
      <c r="E654" s="54">
        <f t="shared" si="29"/>
        <v>0</v>
      </c>
      <c r="F654" s="56"/>
      <c r="G654" s="56"/>
    </row>
    <row r="655" spans="1:7" ht="25.5" customHeight="1">
      <c r="A655" s="50"/>
      <c r="B655" s="51"/>
      <c r="C655" s="53"/>
      <c r="D655" s="59">
        <f t="shared" si="28"/>
      </c>
      <c r="E655" s="54">
        <f t="shared" si="29"/>
        <v>0</v>
      </c>
      <c r="F655" s="56"/>
      <c r="G655" s="56"/>
    </row>
    <row r="656" spans="1:7" ht="25.5" customHeight="1">
      <c r="A656" s="50"/>
      <c r="B656" s="51"/>
      <c r="C656" s="53"/>
      <c r="D656" s="59">
        <f t="shared" si="28"/>
      </c>
      <c r="E656" s="54">
        <f t="shared" si="29"/>
        <v>0</v>
      </c>
      <c r="F656" s="56"/>
      <c r="G656" s="56"/>
    </row>
    <row r="657" spans="1:7" ht="25.5" customHeight="1">
      <c r="A657" s="50"/>
      <c r="B657" s="51"/>
      <c r="C657" s="53"/>
      <c r="D657" s="59">
        <f t="shared" si="28"/>
      </c>
      <c r="E657" s="54">
        <f t="shared" si="29"/>
        <v>0</v>
      </c>
      <c r="F657" s="56"/>
      <c r="G657" s="56"/>
    </row>
    <row r="658" spans="1:7" ht="25.5" customHeight="1">
      <c r="A658" s="50"/>
      <c r="B658" s="51"/>
      <c r="C658" s="53"/>
      <c r="D658" s="59">
        <f t="shared" si="28"/>
      </c>
      <c r="E658" s="54">
        <f t="shared" si="29"/>
        <v>0</v>
      </c>
      <c r="F658" s="56"/>
      <c r="G658" s="56"/>
    </row>
    <row r="659" spans="1:7" ht="25.5" customHeight="1">
      <c r="A659" s="50"/>
      <c r="B659" s="51"/>
      <c r="C659" s="53"/>
      <c r="D659" s="59">
        <f t="shared" si="28"/>
      </c>
      <c r="E659" s="57">
        <f t="shared" si="29"/>
        <v>0</v>
      </c>
      <c r="F659" s="56"/>
      <c r="G659" s="56"/>
    </row>
    <row r="660" spans="1:7" ht="25.5" customHeight="1">
      <c r="A660" s="50"/>
      <c r="B660" s="51"/>
      <c r="C660" s="53"/>
      <c r="D660" s="59">
        <f t="shared" si="28"/>
      </c>
      <c r="E660" s="54">
        <f t="shared" si="29"/>
        <v>0</v>
      </c>
      <c r="F660" s="56"/>
      <c r="G660" s="56"/>
    </row>
    <row r="661" spans="1:7" ht="25.5" customHeight="1">
      <c r="A661" s="50"/>
      <c r="B661" s="51"/>
      <c r="C661" s="53"/>
      <c r="D661" s="59">
        <f t="shared" si="28"/>
      </c>
      <c r="E661" s="54">
        <f t="shared" si="29"/>
        <v>0</v>
      </c>
      <c r="F661" s="56"/>
      <c r="G661" s="56"/>
    </row>
    <row r="662" spans="1:7" ht="25.5" customHeight="1">
      <c r="A662" s="50"/>
      <c r="B662" s="51"/>
      <c r="C662" s="53"/>
      <c r="D662" s="59">
        <f t="shared" si="28"/>
      </c>
      <c r="E662" s="54">
        <f t="shared" si="29"/>
        <v>0</v>
      </c>
      <c r="F662" s="56"/>
      <c r="G662" s="56"/>
    </row>
    <row r="663" spans="1:7" ht="25.5" customHeight="1">
      <c r="A663" s="50"/>
      <c r="B663" s="51"/>
      <c r="C663" s="53"/>
      <c r="D663" s="59">
        <f t="shared" si="28"/>
      </c>
      <c r="E663" s="54">
        <f t="shared" si="29"/>
        <v>0</v>
      </c>
      <c r="F663" s="56"/>
      <c r="G663" s="56"/>
    </row>
    <row r="664" spans="1:7" ht="25.5" customHeight="1">
      <c r="A664" s="50"/>
      <c r="B664" s="51"/>
      <c r="C664" s="53"/>
      <c r="D664" s="59">
        <f t="shared" si="28"/>
      </c>
      <c r="E664" s="54">
        <f t="shared" si="29"/>
        <v>0</v>
      </c>
      <c r="F664" s="56"/>
      <c r="G664" s="56"/>
    </row>
    <row r="665" spans="1:7" ht="25.5" customHeight="1">
      <c r="A665" s="50"/>
      <c r="B665" s="51"/>
      <c r="C665" s="53"/>
      <c r="D665" s="59">
        <f t="shared" si="28"/>
      </c>
      <c r="E665" s="54">
        <f t="shared" si="29"/>
        <v>0</v>
      </c>
      <c r="F665" s="56" t="s">
        <v>72</v>
      </c>
      <c r="G665" s="56"/>
    </row>
    <row r="666" spans="1:7" ht="25.5" customHeight="1">
      <c r="A666" s="50"/>
      <c r="B666" s="51"/>
      <c r="C666" s="53"/>
      <c r="D666" s="59">
        <f t="shared" si="28"/>
      </c>
      <c r="E666" s="54">
        <f t="shared" si="29"/>
        <v>0</v>
      </c>
      <c r="F666" s="58">
        <f>SUM(E647:E666)</f>
        <v>0</v>
      </c>
      <c r="G666" s="56"/>
    </row>
    <row r="667" spans="1:7" ht="25.5" customHeight="1">
      <c r="A667" s="50"/>
      <c r="B667" s="51"/>
      <c r="C667" s="53"/>
      <c r="D667" s="59">
        <f t="shared" si="28"/>
      </c>
      <c r="E667" s="54">
        <f t="shared" si="29"/>
        <v>0</v>
      </c>
      <c r="F667" s="56"/>
      <c r="G667" s="56"/>
    </row>
    <row r="668" spans="1:7" ht="25.5" customHeight="1">
      <c r="A668" s="50"/>
      <c r="B668" s="51"/>
      <c r="C668" s="53"/>
      <c r="D668" s="59">
        <f t="shared" si="28"/>
      </c>
      <c r="E668" s="54">
        <f t="shared" si="29"/>
        <v>0</v>
      </c>
      <c r="F668" s="56"/>
      <c r="G668" s="56"/>
    </row>
    <row r="669" spans="1:7" ht="25.5" customHeight="1">
      <c r="A669" s="50"/>
      <c r="B669" s="51"/>
      <c r="C669" s="53"/>
      <c r="D669" s="59">
        <f t="shared" si="28"/>
      </c>
      <c r="E669" s="54">
        <f t="shared" si="29"/>
        <v>0</v>
      </c>
      <c r="F669" s="56"/>
      <c r="G669" s="56"/>
    </row>
    <row r="670" spans="1:7" ht="25.5" customHeight="1">
      <c r="A670" s="50"/>
      <c r="B670" s="51"/>
      <c r="C670" s="53"/>
      <c r="D670" s="59">
        <f t="shared" si="28"/>
      </c>
      <c r="E670" s="54">
        <f t="shared" si="29"/>
        <v>0</v>
      </c>
      <c r="F670" s="56"/>
      <c r="G670" s="56"/>
    </row>
    <row r="671" spans="1:7" ht="25.5" customHeight="1">
      <c r="A671" s="50"/>
      <c r="B671" s="51"/>
      <c r="C671" s="53"/>
      <c r="D671" s="59">
        <f t="shared" si="28"/>
      </c>
      <c r="E671" s="54">
        <f t="shared" si="29"/>
        <v>0</v>
      </c>
      <c r="F671" s="56"/>
      <c r="G671" s="56"/>
    </row>
    <row r="672" spans="1:7" ht="25.5" customHeight="1">
      <c r="A672" s="50"/>
      <c r="B672" s="51"/>
      <c r="C672" s="53"/>
      <c r="D672" s="59">
        <f t="shared" si="28"/>
      </c>
      <c r="E672" s="54">
        <f t="shared" si="29"/>
        <v>0</v>
      </c>
      <c r="F672" s="56"/>
      <c r="G672" s="56"/>
    </row>
    <row r="673" spans="1:7" ht="25.5" customHeight="1">
      <c r="A673" s="50"/>
      <c r="B673" s="51"/>
      <c r="C673" s="53"/>
      <c r="D673" s="59">
        <f t="shared" si="28"/>
      </c>
      <c r="E673" s="54">
        <f t="shared" si="29"/>
        <v>0</v>
      </c>
      <c r="F673" s="56"/>
      <c r="G673" s="56"/>
    </row>
    <row r="674" spans="1:7" ht="25.5" customHeight="1">
      <c r="A674" s="50"/>
      <c r="B674" s="51"/>
      <c r="C674" s="53"/>
      <c r="D674" s="59">
        <f t="shared" si="28"/>
      </c>
      <c r="E674" s="54">
        <f t="shared" si="29"/>
        <v>0</v>
      </c>
      <c r="F674" s="56"/>
      <c r="G674" s="56"/>
    </row>
    <row r="675" spans="1:7" ht="25.5" customHeight="1">
      <c r="A675" s="50"/>
      <c r="B675" s="51"/>
      <c r="C675" s="53"/>
      <c r="D675" s="59">
        <f t="shared" si="28"/>
      </c>
      <c r="E675" s="54">
        <f t="shared" si="29"/>
        <v>0</v>
      </c>
      <c r="F675" s="56"/>
      <c r="G675" s="56"/>
    </row>
    <row r="676" spans="1:7" ht="25.5" customHeight="1">
      <c r="A676" s="50"/>
      <c r="B676" s="51"/>
      <c r="C676" s="53"/>
      <c r="D676" s="59">
        <f t="shared" si="28"/>
      </c>
      <c r="E676" s="54">
        <f t="shared" si="29"/>
        <v>0</v>
      </c>
      <c r="F676" s="56"/>
      <c r="G676" s="56"/>
    </row>
    <row r="677" spans="1:7" ht="25.5" customHeight="1">
      <c r="A677" s="50"/>
      <c r="B677" s="51"/>
      <c r="C677" s="53"/>
      <c r="D677" s="59">
        <f aca="true" t="shared" si="30" ref="D677:D740">IF(A677="","",D676+1)</f>
      </c>
      <c r="E677" s="54">
        <f aca="true" t="shared" si="31" ref="E677:E740">C677*10000</f>
        <v>0</v>
      </c>
      <c r="F677" s="56"/>
      <c r="G677" s="56"/>
    </row>
    <row r="678" spans="1:7" ht="25.5" customHeight="1">
      <c r="A678" s="50"/>
      <c r="B678" s="51"/>
      <c r="C678" s="53"/>
      <c r="D678" s="59">
        <f t="shared" si="30"/>
      </c>
      <c r="E678" s="57">
        <f t="shared" si="31"/>
        <v>0</v>
      </c>
      <c r="F678" s="56"/>
      <c r="G678" s="56"/>
    </row>
    <row r="679" spans="1:7" ht="25.5" customHeight="1">
      <c r="A679" s="50"/>
      <c r="B679" s="51"/>
      <c r="C679" s="53"/>
      <c r="D679" s="59">
        <f t="shared" si="30"/>
      </c>
      <c r="E679" s="54">
        <f t="shared" si="31"/>
        <v>0</v>
      </c>
      <c r="F679" s="56"/>
      <c r="G679" s="56"/>
    </row>
    <row r="680" spans="1:7" ht="25.5" customHeight="1">
      <c r="A680" s="50"/>
      <c r="B680" s="51"/>
      <c r="C680" s="53"/>
      <c r="D680" s="59">
        <f t="shared" si="30"/>
      </c>
      <c r="E680" s="54">
        <f t="shared" si="31"/>
        <v>0</v>
      </c>
      <c r="F680" s="56"/>
      <c r="G680" s="56"/>
    </row>
    <row r="681" spans="1:7" ht="25.5" customHeight="1">
      <c r="A681" s="50"/>
      <c r="B681" s="51"/>
      <c r="C681" s="53"/>
      <c r="D681" s="59">
        <f t="shared" si="30"/>
      </c>
      <c r="E681" s="54">
        <f t="shared" si="31"/>
        <v>0</v>
      </c>
      <c r="F681" s="56"/>
      <c r="G681" s="56"/>
    </row>
    <row r="682" spans="1:7" ht="25.5" customHeight="1">
      <c r="A682" s="50"/>
      <c r="B682" s="51"/>
      <c r="C682" s="53"/>
      <c r="D682" s="59">
        <f t="shared" si="30"/>
      </c>
      <c r="E682" s="54">
        <f t="shared" si="31"/>
        <v>0</v>
      </c>
      <c r="F682" s="56"/>
      <c r="G682" s="56"/>
    </row>
    <row r="683" spans="1:7" ht="25.5" customHeight="1">
      <c r="A683" s="50"/>
      <c r="B683" s="51"/>
      <c r="C683" s="53"/>
      <c r="D683" s="59">
        <f t="shared" si="30"/>
      </c>
      <c r="E683" s="54">
        <f t="shared" si="31"/>
        <v>0</v>
      </c>
      <c r="F683" s="56"/>
      <c r="G683" s="56"/>
    </row>
    <row r="684" spans="1:7" ht="25.5" customHeight="1">
      <c r="A684" s="50"/>
      <c r="B684" s="51"/>
      <c r="C684" s="53"/>
      <c r="D684" s="59">
        <f t="shared" si="30"/>
      </c>
      <c r="E684" s="54">
        <f t="shared" si="31"/>
        <v>0</v>
      </c>
      <c r="F684" s="56"/>
      <c r="G684" s="56"/>
    </row>
    <row r="685" spans="1:7" ht="25.5" customHeight="1">
      <c r="A685" s="50"/>
      <c r="B685" s="51"/>
      <c r="C685" s="53"/>
      <c r="D685" s="59">
        <f t="shared" si="30"/>
      </c>
      <c r="E685" s="54">
        <f t="shared" si="31"/>
        <v>0</v>
      </c>
      <c r="F685" s="56" t="s">
        <v>73</v>
      </c>
      <c r="G685" s="56"/>
    </row>
    <row r="686" spans="1:7" ht="25.5" customHeight="1">
      <c r="A686" s="50"/>
      <c r="B686" s="51"/>
      <c r="C686" s="53"/>
      <c r="D686" s="59">
        <f t="shared" si="30"/>
      </c>
      <c r="E686" s="54">
        <f t="shared" si="31"/>
        <v>0</v>
      </c>
      <c r="F686" s="58">
        <f>SUM(E667:E686)</f>
        <v>0</v>
      </c>
      <c r="G686" s="56"/>
    </row>
    <row r="687" spans="1:7" ht="25.5" customHeight="1">
      <c r="A687" s="50"/>
      <c r="B687" s="51"/>
      <c r="C687" s="53"/>
      <c r="D687" s="59">
        <f t="shared" si="30"/>
      </c>
      <c r="E687" s="54">
        <f t="shared" si="31"/>
        <v>0</v>
      </c>
      <c r="F687" s="56"/>
      <c r="G687" s="56"/>
    </row>
    <row r="688" spans="1:7" ht="25.5" customHeight="1">
      <c r="A688" s="50"/>
      <c r="B688" s="51"/>
      <c r="C688" s="53"/>
      <c r="D688" s="59">
        <f t="shared" si="30"/>
      </c>
      <c r="E688" s="54">
        <f t="shared" si="31"/>
        <v>0</v>
      </c>
      <c r="F688" s="56"/>
      <c r="G688" s="56"/>
    </row>
    <row r="689" spans="1:7" ht="25.5" customHeight="1">
      <c r="A689" s="50"/>
      <c r="B689" s="51"/>
      <c r="C689" s="53"/>
      <c r="D689" s="59">
        <f t="shared" si="30"/>
      </c>
      <c r="E689" s="54">
        <f t="shared" si="31"/>
        <v>0</v>
      </c>
      <c r="F689" s="56"/>
      <c r="G689" s="56"/>
    </row>
    <row r="690" spans="1:7" ht="25.5" customHeight="1">
      <c r="A690" s="50"/>
      <c r="B690" s="51"/>
      <c r="C690" s="53"/>
      <c r="D690" s="59">
        <f t="shared" si="30"/>
      </c>
      <c r="E690" s="54">
        <f t="shared" si="31"/>
        <v>0</v>
      </c>
      <c r="F690" s="56"/>
      <c r="G690" s="56"/>
    </row>
    <row r="691" spans="1:7" ht="25.5" customHeight="1">
      <c r="A691" s="50"/>
      <c r="B691" s="51"/>
      <c r="C691" s="53"/>
      <c r="D691" s="59">
        <f t="shared" si="30"/>
      </c>
      <c r="E691" s="54">
        <f t="shared" si="31"/>
        <v>0</v>
      </c>
      <c r="F691" s="56"/>
      <c r="G691" s="56"/>
    </row>
    <row r="692" spans="1:7" ht="25.5" customHeight="1">
      <c r="A692" s="50"/>
      <c r="B692" s="51"/>
      <c r="C692" s="53"/>
      <c r="D692" s="59">
        <f t="shared" si="30"/>
      </c>
      <c r="E692" s="54">
        <f t="shared" si="31"/>
        <v>0</v>
      </c>
      <c r="F692" s="56"/>
      <c r="G692" s="56"/>
    </row>
    <row r="693" spans="1:7" ht="25.5" customHeight="1">
      <c r="A693" s="50"/>
      <c r="B693" s="51"/>
      <c r="C693" s="53"/>
      <c r="D693" s="59">
        <f t="shared" si="30"/>
      </c>
      <c r="E693" s="54">
        <f t="shared" si="31"/>
        <v>0</v>
      </c>
      <c r="F693" s="56"/>
      <c r="G693" s="56"/>
    </row>
    <row r="694" spans="1:7" ht="25.5" customHeight="1">
      <c r="A694" s="50"/>
      <c r="B694" s="51"/>
      <c r="C694" s="53"/>
      <c r="D694" s="59">
        <f t="shared" si="30"/>
      </c>
      <c r="E694" s="54">
        <f t="shared" si="31"/>
        <v>0</v>
      </c>
      <c r="F694" s="56"/>
      <c r="G694" s="56"/>
    </row>
    <row r="695" spans="1:7" ht="25.5" customHeight="1">
      <c r="A695" s="50"/>
      <c r="B695" s="51"/>
      <c r="C695" s="53"/>
      <c r="D695" s="59">
        <f t="shared" si="30"/>
      </c>
      <c r="E695" s="54">
        <f t="shared" si="31"/>
        <v>0</v>
      </c>
      <c r="F695" s="56"/>
      <c r="G695" s="56"/>
    </row>
    <row r="696" spans="1:7" ht="25.5" customHeight="1">
      <c r="A696" s="50"/>
      <c r="B696" s="51"/>
      <c r="C696" s="53"/>
      <c r="D696" s="59">
        <f t="shared" si="30"/>
      </c>
      <c r="E696" s="54">
        <f t="shared" si="31"/>
        <v>0</v>
      </c>
      <c r="F696" s="56"/>
      <c r="G696" s="56"/>
    </row>
    <row r="697" spans="1:7" ht="25.5" customHeight="1">
      <c r="A697" s="50"/>
      <c r="B697" s="51"/>
      <c r="C697" s="53"/>
      <c r="D697" s="59">
        <f t="shared" si="30"/>
      </c>
      <c r="E697" s="57">
        <f t="shared" si="31"/>
        <v>0</v>
      </c>
      <c r="F697" s="56"/>
      <c r="G697" s="56"/>
    </row>
    <row r="698" spans="1:7" ht="25.5" customHeight="1">
      <c r="A698" s="50"/>
      <c r="B698" s="51"/>
      <c r="C698" s="53"/>
      <c r="D698" s="59">
        <f t="shared" si="30"/>
      </c>
      <c r="E698" s="54">
        <f t="shared" si="31"/>
        <v>0</v>
      </c>
      <c r="F698" s="56"/>
      <c r="G698" s="56"/>
    </row>
    <row r="699" spans="1:7" ht="25.5" customHeight="1">
      <c r="A699" s="50"/>
      <c r="B699" s="51"/>
      <c r="C699" s="53"/>
      <c r="D699" s="59">
        <f t="shared" si="30"/>
      </c>
      <c r="E699" s="54">
        <f t="shared" si="31"/>
        <v>0</v>
      </c>
      <c r="F699" s="56"/>
      <c r="G699" s="56"/>
    </row>
    <row r="700" spans="1:7" ht="25.5" customHeight="1">
      <c r="A700" s="50"/>
      <c r="B700" s="51"/>
      <c r="C700" s="53"/>
      <c r="D700" s="59">
        <f t="shared" si="30"/>
      </c>
      <c r="E700" s="54">
        <f t="shared" si="31"/>
        <v>0</v>
      </c>
      <c r="F700" s="56"/>
      <c r="G700" s="56"/>
    </row>
    <row r="701" spans="1:7" ht="25.5" customHeight="1">
      <c r="A701" s="50"/>
      <c r="B701" s="51"/>
      <c r="C701" s="53"/>
      <c r="D701" s="59">
        <f t="shared" si="30"/>
      </c>
      <c r="E701" s="54">
        <f t="shared" si="31"/>
        <v>0</v>
      </c>
      <c r="F701" s="56"/>
      <c r="G701" s="56"/>
    </row>
    <row r="702" spans="1:7" ht="25.5" customHeight="1">
      <c r="A702" s="50"/>
      <c r="B702" s="51"/>
      <c r="C702" s="53"/>
      <c r="D702" s="59">
        <f t="shared" si="30"/>
      </c>
      <c r="E702" s="54">
        <f t="shared" si="31"/>
        <v>0</v>
      </c>
      <c r="F702" s="56"/>
      <c r="G702" s="56"/>
    </row>
    <row r="703" spans="1:7" ht="25.5" customHeight="1">
      <c r="A703" s="50"/>
      <c r="B703" s="51"/>
      <c r="C703" s="53"/>
      <c r="D703" s="59">
        <f t="shared" si="30"/>
      </c>
      <c r="E703" s="54">
        <f t="shared" si="31"/>
        <v>0</v>
      </c>
      <c r="F703" s="56"/>
      <c r="G703" s="56"/>
    </row>
    <row r="704" spans="1:7" ht="25.5" customHeight="1">
      <c r="A704" s="50"/>
      <c r="B704" s="51"/>
      <c r="C704" s="53"/>
      <c r="D704" s="59">
        <f t="shared" si="30"/>
      </c>
      <c r="E704" s="54">
        <f t="shared" si="31"/>
        <v>0</v>
      </c>
      <c r="F704" s="56"/>
      <c r="G704" s="56"/>
    </row>
    <row r="705" spans="1:7" ht="25.5" customHeight="1">
      <c r="A705" s="50"/>
      <c r="B705" s="51"/>
      <c r="C705" s="53"/>
      <c r="D705" s="59">
        <f t="shared" si="30"/>
      </c>
      <c r="E705" s="54">
        <f t="shared" si="31"/>
        <v>0</v>
      </c>
      <c r="F705" s="56" t="s">
        <v>74</v>
      </c>
      <c r="G705" s="56"/>
    </row>
    <row r="706" spans="1:7" ht="25.5" customHeight="1">
      <c r="A706" s="50"/>
      <c r="B706" s="51"/>
      <c r="C706" s="53"/>
      <c r="D706" s="59">
        <f t="shared" si="30"/>
      </c>
      <c r="E706" s="54">
        <f t="shared" si="31"/>
        <v>0</v>
      </c>
      <c r="F706" s="58">
        <f>SUM(E687:E706)</f>
        <v>0</v>
      </c>
      <c r="G706" s="56"/>
    </row>
    <row r="707" spans="1:7" ht="25.5" customHeight="1">
      <c r="A707" s="50"/>
      <c r="B707" s="51"/>
      <c r="C707" s="53"/>
      <c r="D707" s="59">
        <f t="shared" si="30"/>
      </c>
      <c r="E707" s="54">
        <f t="shared" si="31"/>
        <v>0</v>
      </c>
      <c r="F707" s="56"/>
      <c r="G707" s="56"/>
    </row>
    <row r="708" spans="1:7" ht="25.5" customHeight="1">
      <c r="A708" s="50"/>
      <c r="B708" s="51"/>
      <c r="C708" s="53"/>
      <c r="D708" s="59">
        <f t="shared" si="30"/>
      </c>
      <c r="E708" s="54">
        <f t="shared" si="31"/>
        <v>0</v>
      </c>
      <c r="F708" s="56"/>
      <c r="G708" s="56"/>
    </row>
    <row r="709" spans="1:7" ht="25.5" customHeight="1">
      <c r="A709" s="50"/>
      <c r="B709" s="51"/>
      <c r="C709" s="53"/>
      <c r="D709" s="59">
        <f t="shared" si="30"/>
      </c>
      <c r="E709" s="54">
        <f t="shared" si="31"/>
        <v>0</v>
      </c>
      <c r="F709" s="56"/>
      <c r="G709" s="56"/>
    </row>
    <row r="710" spans="1:7" ht="25.5" customHeight="1">
      <c r="A710" s="50"/>
      <c r="B710" s="51"/>
      <c r="C710" s="53"/>
      <c r="D710" s="59">
        <f t="shared" si="30"/>
      </c>
      <c r="E710" s="54">
        <f t="shared" si="31"/>
        <v>0</v>
      </c>
      <c r="F710" s="56"/>
      <c r="G710" s="56"/>
    </row>
    <row r="711" spans="1:7" ht="25.5" customHeight="1">
      <c r="A711" s="50"/>
      <c r="B711" s="51"/>
      <c r="C711" s="53"/>
      <c r="D711" s="59">
        <f t="shared" si="30"/>
      </c>
      <c r="E711" s="54">
        <f t="shared" si="31"/>
        <v>0</v>
      </c>
      <c r="F711" s="56"/>
      <c r="G711" s="56"/>
    </row>
    <row r="712" spans="1:7" ht="25.5" customHeight="1">
      <c r="A712" s="50"/>
      <c r="B712" s="51"/>
      <c r="C712" s="53"/>
      <c r="D712" s="59">
        <f t="shared" si="30"/>
      </c>
      <c r="E712" s="54">
        <f t="shared" si="31"/>
        <v>0</v>
      </c>
      <c r="F712" s="56"/>
      <c r="G712" s="56"/>
    </row>
    <row r="713" spans="1:7" ht="25.5" customHeight="1">
      <c r="A713" s="50"/>
      <c r="B713" s="51"/>
      <c r="C713" s="53"/>
      <c r="D713" s="59">
        <f t="shared" si="30"/>
      </c>
      <c r="E713" s="54">
        <f t="shared" si="31"/>
        <v>0</v>
      </c>
      <c r="F713" s="56"/>
      <c r="G713" s="56"/>
    </row>
    <row r="714" spans="1:7" ht="25.5" customHeight="1">
      <c r="A714" s="50"/>
      <c r="B714" s="51"/>
      <c r="C714" s="53"/>
      <c r="D714" s="59">
        <f t="shared" si="30"/>
      </c>
      <c r="E714" s="54">
        <f t="shared" si="31"/>
        <v>0</v>
      </c>
      <c r="F714" s="56"/>
      <c r="G714" s="56"/>
    </row>
    <row r="715" spans="1:7" ht="25.5" customHeight="1">
      <c r="A715" s="50"/>
      <c r="B715" s="51"/>
      <c r="C715" s="53"/>
      <c r="D715" s="59">
        <f t="shared" si="30"/>
      </c>
      <c r="E715" s="54">
        <f t="shared" si="31"/>
        <v>0</v>
      </c>
      <c r="F715" s="56"/>
      <c r="G715" s="56"/>
    </row>
    <row r="716" spans="1:7" ht="25.5" customHeight="1">
      <c r="A716" s="50"/>
      <c r="B716" s="51"/>
      <c r="C716" s="53"/>
      <c r="D716" s="59">
        <f t="shared" si="30"/>
      </c>
      <c r="E716" s="57">
        <f t="shared" si="31"/>
        <v>0</v>
      </c>
      <c r="F716" s="56"/>
      <c r="G716" s="56"/>
    </row>
    <row r="717" spans="1:7" ht="25.5" customHeight="1">
      <c r="A717" s="50"/>
      <c r="B717" s="51"/>
      <c r="C717" s="53"/>
      <c r="D717" s="59">
        <f t="shared" si="30"/>
      </c>
      <c r="E717" s="54">
        <f t="shared" si="31"/>
        <v>0</v>
      </c>
      <c r="F717" s="56"/>
      <c r="G717" s="56"/>
    </row>
    <row r="718" spans="1:7" ht="25.5" customHeight="1">
      <c r="A718" s="50"/>
      <c r="B718" s="51"/>
      <c r="C718" s="53"/>
      <c r="D718" s="59">
        <f t="shared" si="30"/>
      </c>
      <c r="E718" s="54">
        <f t="shared" si="31"/>
        <v>0</v>
      </c>
      <c r="F718" s="56"/>
      <c r="G718" s="56"/>
    </row>
    <row r="719" spans="1:7" ht="25.5" customHeight="1">
      <c r="A719" s="50"/>
      <c r="B719" s="51"/>
      <c r="C719" s="53"/>
      <c r="D719" s="59">
        <f t="shared" si="30"/>
      </c>
      <c r="E719" s="54">
        <f t="shared" si="31"/>
        <v>0</v>
      </c>
      <c r="F719" s="56"/>
      <c r="G719" s="56"/>
    </row>
    <row r="720" spans="1:7" ht="25.5" customHeight="1">
      <c r="A720" s="50"/>
      <c r="B720" s="51"/>
      <c r="C720" s="53"/>
      <c r="D720" s="59">
        <f t="shared" si="30"/>
      </c>
      <c r="E720" s="54">
        <f t="shared" si="31"/>
        <v>0</v>
      </c>
      <c r="F720" s="56"/>
      <c r="G720" s="56"/>
    </row>
    <row r="721" spans="1:7" ht="25.5" customHeight="1">
      <c r="A721" s="50"/>
      <c r="B721" s="51"/>
      <c r="C721" s="53"/>
      <c r="D721" s="59">
        <f t="shared" si="30"/>
      </c>
      <c r="E721" s="54">
        <f t="shared" si="31"/>
        <v>0</v>
      </c>
      <c r="F721" s="56"/>
      <c r="G721" s="56"/>
    </row>
    <row r="722" spans="1:7" ht="25.5" customHeight="1">
      <c r="A722" s="50"/>
      <c r="B722" s="51"/>
      <c r="C722" s="53"/>
      <c r="D722" s="59">
        <f t="shared" si="30"/>
      </c>
      <c r="E722" s="54">
        <f t="shared" si="31"/>
        <v>0</v>
      </c>
      <c r="F722" s="56"/>
      <c r="G722" s="56"/>
    </row>
    <row r="723" spans="1:7" ht="25.5" customHeight="1">
      <c r="A723" s="50"/>
      <c r="B723" s="51"/>
      <c r="C723" s="53"/>
      <c r="D723" s="59">
        <f t="shared" si="30"/>
      </c>
      <c r="E723" s="54">
        <f t="shared" si="31"/>
        <v>0</v>
      </c>
      <c r="F723" s="56"/>
      <c r="G723" s="56"/>
    </row>
    <row r="724" spans="1:7" ht="25.5" customHeight="1">
      <c r="A724" s="50"/>
      <c r="B724" s="51"/>
      <c r="C724" s="53"/>
      <c r="D724" s="59">
        <f t="shared" si="30"/>
      </c>
      <c r="E724" s="54">
        <f t="shared" si="31"/>
        <v>0</v>
      </c>
      <c r="F724" s="56"/>
      <c r="G724" s="56"/>
    </row>
    <row r="725" spans="1:7" ht="25.5" customHeight="1">
      <c r="A725" s="50"/>
      <c r="B725" s="51"/>
      <c r="C725" s="53"/>
      <c r="D725" s="59">
        <f t="shared" si="30"/>
      </c>
      <c r="E725" s="54">
        <f t="shared" si="31"/>
        <v>0</v>
      </c>
      <c r="F725" s="56" t="s">
        <v>75</v>
      </c>
      <c r="G725" s="56"/>
    </row>
    <row r="726" spans="1:7" ht="25.5" customHeight="1">
      <c r="A726" s="50"/>
      <c r="B726" s="51"/>
      <c r="C726" s="53"/>
      <c r="D726" s="59">
        <f t="shared" si="30"/>
      </c>
      <c r="E726" s="54">
        <f t="shared" si="31"/>
        <v>0</v>
      </c>
      <c r="F726" s="58">
        <f>SUM(E707:E726)</f>
        <v>0</v>
      </c>
      <c r="G726" s="56"/>
    </row>
    <row r="727" spans="1:7" ht="25.5" customHeight="1">
      <c r="A727" s="50"/>
      <c r="B727" s="51"/>
      <c r="C727" s="53"/>
      <c r="D727" s="59">
        <f t="shared" si="30"/>
      </c>
      <c r="E727" s="54">
        <f t="shared" si="31"/>
        <v>0</v>
      </c>
      <c r="F727" s="56"/>
      <c r="G727" s="56"/>
    </row>
    <row r="728" spans="1:7" ht="25.5" customHeight="1">
      <c r="A728" s="50"/>
      <c r="B728" s="51"/>
      <c r="C728" s="53"/>
      <c r="D728" s="59">
        <f t="shared" si="30"/>
      </c>
      <c r="E728" s="54">
        <f t="shared" si="31"/>
        <v>0</v>
      </c>
      <c r="F728" s="56"/>
      <c r="G728" s="56"/>
    </row>
    <row r="729" spans="1:7" ht="25.5" customHeight="1">
      <c r="A729" s="50"/>
      <c r="B729" s="51"/>
      <c r="C729" s="53"/>
      <c r="D729" s="59">
        <f t="shared" si="30"/>
      </c>
      <c r="E729" s="54">
        <f t="shared" si="31"/>
        <v>0</v>
      </c>
      <c r="F729" s="56"/>
      <c r="G729" s="56"/>
    </row>
    <row r="730" spans="1:7" ht="25.5" customHeight="1">
      <c r="A730" s="50"/>
      <c r="B730" s="51"/>
      <c r="C730" s="53"/>
      <c r="D730" s="59">
        <f t="shared" si="30"/>
      </c>
      <c r="E730" s="54">
        <f t="shared" si="31"/>
        <v>0</v>
      </c>
      <c r="F730" s="56"/>
      <c r="G730" s="56"/>
    </row>
    <row r="731" spans="1:7" ht="25.5" customHeight="1">
      <c r="A731" s="50"/>
      <c r="B731" s="51"/>
      <c r="C731" s="53"/>
      <c r="D731" s="59">
        <f t="shared" si="30"/>
      </c>
      <c r="E731" s="54">
        <f t="shared" si="31"/>
        <v>0</v>
      </c>
      <c r="F731" s="56"/>
      <c r="G731" s="56"/>
    </row>
    <row r="732" spans="1:7" ht="25.5" customHeight="1">
      <c r="A732" s="50"/>
      <c r="B732" s="51"/>
      <c r="C732" s="53"/>
      <c r="D732" s="59">
        <f t="shared" si="30"/>
      </c>
      <c r="E732" s="54">
        <f t="shared" si="31"/>
        <v>0</v>
      </c>
      <c r="F732" s="56"/>
      <c r="G732" s="56"/>
    </row>
    <row r="733" spans="1:7" ht="25.5" customHeight="1">
      <c r="A733" s="50"/>
      <c r="B733" s="51"/>
      <c r="C733" s="53"/>
      <c r="D733" s="59">
        <f t="shared" si="30"/>
      </c>
      <c r="E733" s="54">
        <f t="shared" si="31"/>
        <v>0</v>
      </c>
      <c r="F733" s="56"/>
      <c r="G733" s="56"/>
    </row>
    <row r="734" spans="1:7" ht="25.5" customHeight="1">
      <c r="A734" s="50"/>
      <c r="B734" s="51"/>
      <c r="C734" s="53"/>
      <c r="D734" s="59">
        <f t="shared" si="30"/>
      </c>
      <c r="E734" s="54">
        <f t="shared" si="31"/>
        <v>0</v>
      </c>
      <c r="F734" s="56"/>
      <c r="G734" s="56"/>
    </row>
    <row r="735" spans="1:7" ht="25.5" customHeight="1">
      <c r="A735" s="50"/>
      <c r="B735" s="51"/>
      <c r="C735" s="53"/>
      <c r="D735" s="59">
        <f t="shared" si="30"/>
      </c>
      <c r="E735" s="57">
        <f t="shared" si="31"/>
        <v>0</v>
      </c>
      <c r="F735" s="56"/>
      <c r="G735" s="56"/>
    </row>
    <row r="736" spans="1:7" ht="25.5" customHeight="1">
      <c r="A736" s="50"/>
      <c r="B736" s="51"/>
      <c r="C736" s="53"/>
      <c r="D736" s="59">
        <f t="shared" si="30"/>
      </c>
      <c r="E736" s="54">
        <f t="shared" si="31"/>
        <v>0</v>
      </c>
      <c r="F736" s="56"/>
      <c r="G736" s="56"/>
    </row>
    <row r="737" spans="1:7" ht="25.5" customHeight="1">
      <c r="A737" s="50"/>
      <c r="B737" s="51"/>
      <c r="C737" s="53"/>
      <c r="D737" s="59">
        <f t="shared" si="30"/>
      </c>
      <c r="E737" s="54">
        <f t="shared" si="31"/>
        <v>0</v>
      </c>
      <c r="F737" s="56"/>
      <c r="G737" s="56"/>
    </row>
    <row r="738" spans="1:7" ht="25.5" customHeight="1">
      <c r="A738" s="50"/>
      <c r="B738" s="51"/>
      <c r="C738" s="53"/>
      <c r="D738" s="59">
        <f t="shared" si="30"/>
      </c>
      <c r="E738" s="54">
        <f t="shared" si="31"/>
        <v>0</v>
      </c>
      <c r="F738" s="56"/>
      <c r="G738" s="56"/>
    </row>
    <row r="739" spans="1:7" ht="25.5" customHeight="1">
      <c r="A739" s="50"/>
      <c r="B739" s="51"/>
      <c r="C739" s="53"/>
      <c r="D739" s="59">
        <f t="shared" si="30"/>
      </c>
      <c r="E739" s="54">
        <f t="shared" si="31"/>
        <v>0</v>
      </c>
      <c r="F739" s="56"/>
      <c r="G739" s="56"/>
    </row>
    <row r="740" spans="1:7" ht="25.5" customHeight="1">
      <c r="A740" s="50"/>
      <c r="B740" s="51"/>
      <c r="C740" s="53"/>
      <c r="D740" s="59">
        <f t="shared" si="30"/>
      </c>
      <c r="E740" s="54">
        <f t="shared" si="31"/>
        <v>0</v>
      </c>
      <c r="F740" s="56"/>
      <c r="G740" s="56"/>
    </row>
    <row r="741" spans="1:7" ht="25.5" customHeight="1">
      <c r="A741" s="50"/>
      <c r="B741" s="51"/>
      <c r="C741" s="53"/>
      <c r="D741" s="59">
        <f aca="true" t="shared" si="32" ref="D741:D804">IF(A741="","",D740+1)</f>
      </c>
      <c r="E741" s="54">
        <f aca="true" t="shared" si="33" ref="E741:E804">C741*10000</f>
        <v>0</v>
      </c>
      <c r="F741" s="56"/>
      <c r="G741" s="56"/>
    </row>
    <row r="742" spans="1:7" ht="25.5" customHeight="1">
      <c r="A742" s="50"/>
      <c r="B742" s="51"/>
      <c r="C742" s="53"/>
      <c r="D742" s="59">
        <f t="shared" si="32"/>
      </c>
      <c r="E742" s="54">
        <f t="shared" si="33"/>
        <v>0</v>
      </c>
      <c r="F742" s="56"/>
      <c r="G742" s="56"/>
    </row>
    <row r="743" spans="1:7" ht="25.5" customHeight="1">
      <c r="A743" s="50"/>
      <c r="B743" s="51"/>
      <c r="C743" s="53"/>
      <c r="D743" s="59">
        <f t="shared" si="32"/>
      </c>
      <c r="E743" s="54">
        <f t="shared" si="33"/>
        <v>0</v>
      </c>
      <c r="F743" s="56"/>
      <c r="G743" s="56"/>
    </row>
    <row r="744" spans="1:7" ht="25.5" customHeight="1">
      <c r="A744" s="50"/>
      <c r="B744" s="51"/>
      <c r="C744" s="53"/>
      <c r="D744" s="59">
        <f t="shared" si="32"/>
      </c>
      <c r="E744" s="54">
        <f t="shared" si="33"/>
        <v>0</v>
      </c>
      <c r="F744" s="56"/>
      <c r="G744" s="56"/>
    </row>
    <row r="745" spans="1:7" ht="25.5" customHeight="1">
      <c r="A745" s="50"/>
      <c r="B745" s="51"/>
      <c r="C745" s="53"/>
      <c r="D745" s="59">
        <f t="shared" si="32"/>
      </c>
      <c r="E745" s="54">
        <f t="shared" si="33"/>
        <v>0</v>
      </c>
      <c r="F745" s="56" t="s">
        <v>76</v>
      </c>
      <c r="G745" s="56"/>
    </row>
    <row r="746" spans="1:7" ht="25.5" customHeight="1">
      <c r="A746" s="50"/>
      <c r="B746" s="51"/>
      <c r="C746" s="53"/>
      <c r="D746" s="59">
        <f t="shared" si="32"/>
      </c>
      <c r="E746" s="54">
        <f t="shared" si="33"/>
        <v>0</v>
      </c>
      <c r="F746" s="58">
        <f>SUM(E727:E746)</f>
        <v>0</v>
      </c>
      <c r="G746" s="56"/>
    </row>
    <row r="747" spans="1:7" ht="25.5" customHeight="1">
      <c r="A747" s="50"/>
      <c r="B747" s="51"/>
      <c r="C747" s="53"/>
      <c r="D747" s="59">
        <f t="shared" si="32"/>
      </c>
      <c r="E747" s="54">
        <f t="shared" si="33"/>
        <v>0</v>
      </c>
      <c r="F747" s="56"/>
      <c r="G747" s="56"/>
    </row>
    <row r="748" spans="1:7" ht="25.5" customHeight="1">
      <c r="A748" s="50"/>
      <c r="B748" s="51"/>
      <c r="C748" s="53"/>
      <c r="D748" s="59">
        <f t="shared" si="32"/>
      </c>
      <c r="E748" s="54">
        <f t="shared" si="33"/>
        <v>0</v>
      </c>
      <c r="F748" s="56"/>
      <c r="G748" s="56"/>
    </row>
    <row r="749" spans="1:7" ht="25.5" customHeight="1">
      <c r="A749" s="50"/>
      <c r="B749" s="51"/>
      <c r="C749" s="53"/>
      <c r="D749" s="59">
        <f t="shared" si="32"/>
      </c>
      <c r="E749" s="54">
        <f t="shared" si="33"/>
        <v>0</v>
      </c>
      <c r="F749" s="56"/>
      <c r="G749" s="56"/>
    </row>
    <row r="750" spans="1:7" ht="25.5" customHeight="1">
      <c r="A750" s="50"/>
      <c r="B750" s="51"/>
      <c r="C750" s="53"/>
      <c r="D750" s="59">
        <f t="shared" si="32"/>
      </c>
      <c r="E750" s="54">
        <f t="shared" si="33"/>
        <v>0</v>
      </c>
      <c r="F750" s="56"/>
      <c r="G750" s="56"/>
    </row>
    <row r="751" spans="1:7" ht="25.5" customHeight="1">
      <c r="A751" s="50"/>
      <c r="B751" s="51"/>
      <c r="C751" s="53"/>
      <c r="D751" s="59">
        <f t="shared" si="32"/>
      </c>
      <c r="E751" s="54">
        <f t="shared" si="33"/>
        <v>0</v>
      </c>
      <c r="F751" s="56"/>
      <c r="G751" s="56"/>
    </row>
    <row r="752" spans="1:7" ht="25.5" customHeight="1">
      <c r="A752" s="50"/>
      <c r="B752" s="51"/>
      <c r="C752" s="53"/>
      <c r="D752" s="59">
        <f t="shared" si="32"/>
      </c>
      <c r="E752" s="54">
        <f t="shared" si="33"/>
        <v>0</v>
      </c>
      <c r="F752" s="56"/>
      <c r="G752" s="56"/>
    </row>
    <row r="753" spans="1:7" ht="25.5" customHeight="1">
      <c r="A753" s="50"/>
      <c r="B753" s="51"/>
      <c r="C753" s="53"/>
      <c r="D753" s="59">
        <f t="shared" si="32"/>
      </c>
      <c r="E753" s="54">
        <f t="shared" si="33"/>
        <v>0</v>
      </c>
      <c r="F753" s="56"/>
      <c r="G753" s="56"/>
    </row>
    <row r="754" spans="1:7" ht="25.5" customHeight="1">
      <c r="A754" s="50"/>
      <c r="B754" s="51"/>
      <c r="C754" s="53"/>
      <c r="D754" s="59">
        <f t="shared" si="32"/>
      </c>
      <c r="E754" s="57">
        <f t="shared" si="33"/>
        <v>0</v>
      </c>
      <c r="F754" s="56"/>
      <c r="G754" s="56"/>
    </row>
    <row r="755" spans="1:7" ht="25.5" customHeight="1">
      <c r="A755" s="50"/>
      <c r="B755" s="51"/>
      <c r="C755" s="53"/>
      <c r="D755" s="59">
        <f t="shared" si="32"/>
      </c>
      <c r="E755" s="54">
        <f t="shared" si="33"/>
        <v>0</v>
      </c>
      <c r="F755" s="56"/>
      <c r="G755" s="56"/>
    </row>
    <row r="756" spans="1:7" ht="25.5" customHeight="1">
      <c r="A756" s="50"/>
      <c r="B756" s="51"/>
      <c r="C756" s="53"/>
      <c r="D756" s="59">
        <f t="shared" si="32"/>
      </c>
      <c r="E756" s="54">
        <f t="shared" si="33"/>
        <v>0</v>
      </c>
      <c r="F756" s="56"/>
      <c r="G756" s="56"/>
    </row>
    <row r="757" spans="1:7" ht="25.5" customHeight="1">
      <c r="A757" s="50"/>
      <c r="B757" s="51"/>
      <c r="C757" s="53"/>
      <c r="D757" s="59">
        <f t="shared" si="32"/>
      </c>
      <c r="E757" s="54">
        <f t="shared" si="33"/>
        <v>0</v>
      </c>
      <c r="F757" s="56"/>
      <c r="G757" s="56"/>
    </row>
    <row r="758" spans="1:7" ht="25.5" customHeight="1">
      <c r="A758" s="50"/>
      <c r="B758" s="51"/>
      <c r="C758" s="53"/>
      <c r="D758" s="59">
        <f t="shared" si="32"/>
      </c>
      <c r="E758" s="54">
        <f t="shared" si="33"/>
        <v>0</v>
      </c>
      <c r="F758" s="56"/>
      <c r="G758" s="56"/>
    </row>
    <row r="759" spans="1:7" ht="25.5" customHeight="1">
      <c r="A759" s="50"/>
      <c r="B759" s="51"/>
      <c r="C759" s="53"/>
      <c r="D759" s="59">
        <f t="shared" si="32"/>
      </c>
      <c r="E759" s="54">
        <f t="shared" si="33"/>
        <v>0</v>
      </c>
      <c r="F759" s="56"/>
      <c r="G759" s="56"/>
    </row>
    <row r="760" spans="1:7" ht="25.5" customHeight="1">
      <c r="A760" s="50"/>
      <c r="B760" s="51"/>
      <c r="C760" s="53"/>
      <c r="D760" s="59">
        <f t="shared" si="32"/>
      </c>
      <c r="E760" s="54">
        <f t="shared" si="33"/>
        <v>0</v>
      </c>
      <c r="F760" s="56"/>
      <c r="G760" s="56"/>
    </row>
    <row r="761" spans="1:7" ht="25.5" customHeight="1">
      <c r="A761" s="50"/>
      <c r="B761" s="51"/>
      <c r="C761" s="53"/>
      <c r="D761" s="59">
        <f t="shared" si="32"/>
      </c>
      <c r="E761" s="54">
        <f t="shared" si="33"/>
        <v>0</v>
      </c>
      <c r="F761" s="56"/>
      <c r="G761" s="56"/>
    </row>
    <row r="762" spans="1:7" ht="25.5" customHeight="1">
      <c r="A762" s="50"/>
      <c r="B762" s="51"/>
      <c r="C762" s="53"/>
      <c r="D762" s="59">
        <f t="shared" si="32"/>
      </c>
      <c r="E762" s="54">
        <f t="shared" si="33"/>
        <v>0</v>
      </c>
      <c r="F762" s="56"/>
      <c r="G762" s="56"/>
    </row>
    <row r="763" spans="1:7" ht="25.5" customHeight="1">
      <c r="A763" s="50"/>
      <c r="B763" s="51"/>
      <c r="C763" s="53"/>
      <c r="D763" s="59">
        <f t="shared" si="32"/>
      </c>
      <c r="E763" s="54">
        <f t="shared" si="33"/>
        <v>0</v>
      </c>
      <c r="F763" s="56"/>
      <c r="G763" s="56"/>
    </row>
    <row r="764" spans="1:7" ht="25.5" customHeight="1">
      <c r="A764" s="50"/>
      <c r="B764" s="51"/>
      <c r="C764" s="53"/>
      <c r="D764" s="59">
        <f t="shared" si="32"/>
      </c>
      <c r="E764" s="54">
        <f t="shared" si="33"/>
        <v>0</v>
      </c>
      <c r="F764" s="56"/>
      <c r="G764" s="56"/>
    </row>
    <row r="765" spans="1:7" ht="25.5" customHeight="1">
      <c r="A765" s="50"/>
      <c r="B765" s="51"/>
      <c r="C765" s="53"/>
      <c r="D765" s="59">
        <f t="shared" si="32"/>
      </c>
      <c r="E765" s="54">
        <f t="shared" si="33"/>
        <v>0</v>
      </c>
      <c r="F765" s="56" t="s">
        <v>77</v>
      </c>
      <c r="G765" s="56"/>
    </row>
    <row r="766" spans="1:7" ht="25.5" customHeight="1">
      <c r="A766" s="50"/>
      <c r="B766" s="51"/>
      <c r="C766" s="53"/>
      <c r="D766" s="59">
        <f t="shared" si="32"/>
      </c>
      <c r="E766" s="54">
        <f t="shared" si="33"/>
        <v>0</v>
      </c>
      <c r="F766" s="58">
        <f>SUM(E747:E766)</f>
        <v>0</v>
      </c>
      <c r="G766" s="56"/>
    </row>
    <row r="767" spans="1:7" ht="25.5" customHeight="1">
      <c r="A767" s="50"/>
      <c r="B767" s="51"/>
      <c r="C767" s="53"/>
      <c r="D767" s="59">
        <f t="shared" si="32"/>
      </c>
      <c r="E767" s="54">
        <f t="shared" si="33"/>
        <v>0</v>
      </c>
      <c r="F767" s="56"/>
      <c r="G767" s="56"/>
    </row>
    <row r="768" spans="1:7" ht="25.5" customHeight="1">
      <c r="A768" s="50"/>
      <c r="B768" s="51"/>
      <c r="C768" s="53"/>
      <c r="D768" s="59">
        <f t="shared" si="32"/>
      </c>
      <c r="E768" s="54">
        <f t="shared" si="33"/>
        <v>0</v>
      </c>
      <c r="F768" s="56"/>
      <c r="G768" s="56"/>
    </row>
    <row r="769" spans="1:7" ht="25.5" customHeight="1">
      <c r="A769" s="50"/>
      <c r="B769" s="51"/>
      <c r="C769" s="53"/>
      <c r="D769" s="59">
        <f t="shared" si="32"/>
      </c>
      <c r="E769" s="54">
        <f t="shared" si="33"/>
        <v>0</v>
      </c>
      <c r="F769" s="56"/>
      <c r="G769" s="56"/>
    </row>
    <row r="770" spans="1:7" ht="25.5" customHeight="1">
      <c r="A770" s="50"/>
      <c r="B770" s="51"/>
      <c r="C770" s="53"/>
      <c r="D770" s="59">
        <f t="shared" si="32"/>
      </c>
      <c r="E770" s="54">
        <f t="shared" si="33"/>
        <v>0</v>
      </c>
      <c r="F770" s="56"/>
      <c r="G770" s="56"/>
    </row>
    <row r="771" spans="1:7" ht="25.5" customHeight="1">
      <c r="A771" s="50"/>
      <c r="B771" s="51"/>
      <c r="C771" s="53"/>
      <c r="D771" s="59">
        <f t="shared" si="32"/>
      </c>
      <c r="E771" s="54">
        <f t="shared" si="33"/>
        <v>0</v>
      </c>
      <c r="F771" s="56"/>
      <c r="G771" s="56"/>
    </row>
    <row r="772" spans="1:7" ht="25.5" customHeight="1">
      <c r="A772" s="50"/>
      <c r="B772" s="51"/>
      <c r="C772" s="53"/>
      <c r="D772" s="59">
        <f t="shared" si="32"/>
      </c>
      <c r="E772" s="54">
        <f t="shared" si="33"/>
        <v>0</v>
      </c>
      <c r="F772" s="56"/>
      <c r="G772" s="56"/>
    </row>
    <row r="773" spans="1:7" ht="25.5" customHeight="1">
      <c r="A773" s="50"/>
      <c r="B773" s="51"/>
      <c r="C773" s="53"/>
      <c r="D773" s="59">
        <f t="shared" si="32"/>
      </c>
      <c r="E773" s="57">
        <f t="shared" si="33"/>
        <v>0</v>
      </c>
      <c r="F773" s="56"/>
      <c r="G773" s="56"/>
    </row>
    <row r="774" spans="1:7" ht="25.5" customHeight="1">
      <c r="A774" s="50"/>
      <c r="B774" s="51"/>
      <c r="C774" s="53"/>
      <c r="D774" s="59">
        <f t="shared" si="32"/>
      </c>
      <c r="E774" s="54">
        <f t="shared" si="33"/>
        <v>0</v>
      </c>
      <c r="F774" s="56"/>
      <c r="G774" s="56"/>
    </row>
    <row r="775" spans="1:7" ht="25.5" customHeight="1">
      <c r="A775" s="50"/>
      <c r="B775" s="51"/>
      <c r="C775" s="53"/>
      <c r="D775" s="59">
        <f t="shared" si="32"/>
      </c>
      <c r="E775" s="54">
        <f t="shared" si="33"/>
        <v>0</v>
      </c>
      <c r="F775" s="56"/>
      <c r="G775" s="56"/>
    </row>
    <row r="776" spans="1:7" ht="25.5" customHeight="1">
      <c r="A776" s="50"/>
      <c r="B776" s="51"/>
      <c r="C776" s="53"/>
      <c r="D776" s="59">
        <f t="shared" si="32"/>
      </c>
      <c r="E776" s="54">
        <f t="shared" si="33"/>
        <v>0</v>
      </c>
      <c r="F776" s="56"/>
      <c r="G776" s="56"/>
    </row>
    <row r="777" spans="1:7" ht="25.5" customHeight="1">
      <c r="A777" s="50"/>
      <c r="B777" s="51"/>
      <c r="C777" s="53"/>
      <c r="D777" s="59">
        <f t="shared" si="32"/>
      </c>
      <c r="E777" s="54">
        <f t="shared" si="33"/>
        <v>0</v>
      </c>
      <c r="F777" s="56"/>
      <c r="G777" s="56"/>
    </row>
    <row r="778" spans="1:7" ht="25.5" customHeight="1">
      <c r="A778" s="50"/>
      <c r="B778" s="51"/>
      <c r="C778" s="53"/>
      <c r="D778" s="59">
        <f t="shared" si="32"/>
      </c>
      <c r="E778" s="54">
        <f t="shared" si="33"/>
        <v>0</v>
      </c>
      <c r="F778" s="56"/>
      <c r="G778" s="56"/>
    </row>
    <row r="779" spans="1:7" ht="25.5" customHeight="1">
      <c r="A779" s="50"/>
      <c r="B779" s="51"/>
      <c r="C779" s="53"/>
      <c r="D779" s="59">
        <f t="shared" si="32"/>
      </c>
      <c r="E779" s="54">
        <f t="shared" si="33"/>
        <v>0</v>
      </c>
      <c r="F779" s="56"/>
      <c r="G779" s="56"/>
    </row>
    <row r="780" spans="1:7" ht="25.5" customHeight="1">
      <c r="A780" s="50"/>
      <c r="B780" s="51"/>
      <c r="C780" s="53"/>
      <c r="D780" s="59">
        <f t="shared" si="32"/>
      </c>
      <c r="E780" s="54">
        <f t="shared" si="33"/>
        <v>0</v>
      </c>
      <c r="F780" s="56"/>
      <c r="G780" s="56"/>
    </row>
    <row r="781" spans="1:7" ht="25.5" customHeight="1">
      <c r="A781" s="50"/>
      <c r="B781" s="51"/>
      <c r="C781" s="53"/>
      <c r="D781" s="59">
        <f t="shared" si="32"/>
      </c>
      <c r="E781" s="54">
        <f t="shared" si="33"/>
        <v>0</v>
      </c>
      <c r="F781" s="56"/>
      <c r="G781" s="56"/>
    </row>
    <row r="782" spans="1:7" ht="25.5" customHeight="1">
      <c r="A782" s="50"/>
      <c r="B782" s="51"/>
      <c r="C782" s="53"/>
      <c r="D782" s="59">
        <f t="shared" si="32"/>
      </c>
      <c r="E782" s="54">
        <f t="shared" si="33"/>
        <v>0</v>
      </c>
      <c r="F782" s="56"/>
      <c r="G782" s="56"/>
    </row>
    <row r="783" spans="1:7" ht="25.5" customHeight="1">
      <c r="A783" s="50"/>
      <c r="B783" s="51"/>
      <c r="C783" s="53"/>
      <c r="D783" s="59">
        <f t="shared" si="32"/>
      </c>
      <c r="E783" s="54">
        <f t="shared" si="33"/>
        <v>0</v>
      </c>
      <c r="F783" s="56"/>
      <c r="G783" s="56"/>
    </row>
    <row r="784" spans="1:7" ht="25.5" customHeight="1">
      <c r="A784" s="50"/>
      <c r="B784" s="51"/>
      <c r="C784" s="53"/>
      <c r="D784" s="59">
        <f t="shared" si="32"/>
      </c>
      <c r="E784" s="54">
        <f t="shared" si="33"/>
        <v>0</v>
      </c>
      <c r="F784" s="56"/>
      <c r="G784" s="56"/>
    </row>
    <row r="785" spans="1:7" ht="25.5" customHeight="1">
      <c r="A785" s="50"/>
      <c r="B785" s="51"/>
      <c r="C785" s="53"/>
      <c r="D785" s="59">
        <f t="shared" si="32"/>
      </c>
      <c r="E785" s="54">
        <f t="shared" si="33"/>
        <v>0</v>
      </c>
      <c r="F785" s="56" t="s">
        <v>78</v>
      </c>
      <c r="G785" s="56"/>
    </row>
    <row r="786" spans="1:7" ht="25.5" customHeight="1">
      <c r="A786" s="50"/>
      <c r="B786" s="51"/>
      <c r="C786" s="53"/>
      <c r="D786" s="59">
        <f t="shared" si="32"/>
      </c>
      <c r="E786" s="54">
        <f t="shared" si="33"/>
        <v>0</v>
      </c>
      <c r="F786" s="58">
        <f>SUM(E767:E786)</f>
        <v>0</v>
      </c>
      <c r="G786" s="56"/>
    </row>
    <row r="787" spans="1:7" ht="25.5" customHeight="1">
      <c r="A787" s="50"/>
      <c r="B787" s="51"/>
      <c r="C787" s="53"/>
      <c r="D787" s="59">
        <f t="shared" si="32"/>
      </c>
      <c r="E787" s="54">
        <f t="shared" si="33"/>
        <v>0</v>
      </c>
      <c r="F787" s="56"/>
      <c r="G787" s="56"/>
    </row>
    <row r="788" spans="1:7" ht="25.5" customHeight="1">
      <c r="A788" s="50"/>
      <c r="B788" s="51"/>
      <c r="C788" s="53"/>
      <c r="D788" s="59">
        <f t="shared" si="32"/>
      </c>
      <c r="E788" s="54">
        <f t="shared" si="33"/>
        <v>0</v>
      </c>
      <c r="F788" s="56"/>
      <c r="G788" s="56"/>
    </row>
    <row r="789" spans="1:7" ht="25.5" customHeight="1">
      <c r="A789" s="50"/>
      <c r="B789" s="51"/>
      <c r="C789" s="53"/>
      <c r="D789" s="59">
        <f t="shared" si="32"/>
      </c>
      <c r="E789" s="54">
        <f t="shared" si="33"/>
        <v>0</v>
      </c>
      <c r="F789" s="56"/>
      <c r="G789" s="56"/>
    </row>
    <row r="790" spans="1:7" ht="25.5" customHeight="1">
      <c r="A790" s="50"/>
      <c r="B790" s="51"/>
      <c r="C790" s="53"/>
      <c r="D790" s="59">
        <f t="shared" si="32"/>
      </c>
      <c r="E790" s="54">
        <f t="shared" si="33"/>
        <v>0</v>
      </c>
      <c r="F790" s="56"/>
      <c r="G790" s="56"/>
    </row>
    <row r="791" spans="1:7" ht="25.5" customHeight="1">
      <c r="A791" s="50"/>
      <c r="B791" s="51"/>
      <c r="C791" s="53"/>
      <c r="D791" s="59">
        <f t="shared" si="32"/>
      </c>
      <c r="E791" s="54">
        <f t="shared" si="33"/>
        <v>0</v>
      </c>
      <c r="F791" s="56"/>
      <c r="G791" s="56"/>
    </row>
    <row r="792" spans="1:7" ht="25.5" customHeight="1">
      <c r="A792" s="50"/>
      <c r="B792" s="51"/>
      <c r="C792" s="53"/>
      <c r="D792" s="59">
        <f t="shared" si="32"/>
      </c>
      <c r="E792" s="57">
        <f t="shared" si="33"/>
        <v>0</v>
      </c>
      <c r="F792" s="56"/>
      <c r="G792" s="56"/>
    </row>
    <row r="793" spans="1:7" ht="25.5" customHeight="1">
      <c r="A793" s="50"/>
      <c r="B793" s="51"/>
      <c r="C793" s="53"/>
      <c r="D793" s="59">
        <f t="shared" si="32"/>
      </c>
      <c r="E793" s="54">
        <f t="shared" si="33"/>
        <v>0</v>
      </c>
      <c r="F793" s="56"/>
      <c r="G793" s="56"/>
    </row>
    <row r="794" spans="1:7" ht="25.5" customHeight="1">
      <c r="A794" s="50"/>
      <c r="B794" s="51"/>
      <c r="C794" s="53"/>
      <c r="D794" s="59">
        <f t="shared" si="32"/>
      </c>
      <c r="E794" s="54">
        <f t="shared" si="33"/>
        <v>0</v>
      </c>
      <c r="F794" s="56"/>
      <c r="G794" s="56"/>
    </row>
    <row r="795" spans="1:7" ht="25.5" customHeight="1">
      <c r="A795" s="50"/>
      <c r="B795" s="51"/>
      <c r="C795" s="53"/>
      <c r="D795" s="59">
        <f t="shared" si="32"/>
      </c>
      <c r="E795" s="54">
        <f t="shared" si="33"/>
        <v>0</v>
      </c>
      <c r="F795" s="56"/>
      <c r="G795" s="56"/>
    </row>
    <row r="796" spans="1:7" ht="25.5" customHeight="1">
      <c r="A796" s="50"/>
      <c r="B796" s="51"/>
      <c r="C796" s="53"/>
      <c r="D796" s="59">
        <f t="shared" si="32"/>
      </c>
      <c r="E796" s="54">
        <f t="shared" si="33"/>
        <v>0</v>
      </c>
      <c r="F796" s="56"/>
      <c r="G796" s="56"/>
    </row>
    <row r="797" spans="1:7" ht="25.5" customHeight="1">
      <c r="A797" s="50"/>
      <c r="B797" s="51"/>
      <c r="C797" s="53"/>
      <c r="D797" s="59">
        <f t="shared" si="32"/>
      </c>
      <c r="E797" s="54">
        <f t="shared" si="33"/>
        <v>0</v>
      </c>
      <c r="F797" s="56"/>
      <c r="G797" s="56"/>
    </row>
    <row r="798" spans="1:7" ht="25.5" customHeight="1">
      <c r="A798" s="50"/>
      <c r="B798" s="51"/>
      <c r="C798" s="53"/>
      <c r="D798" s="59">
        <f t="shared" si="32"/>
      </c>
      <c r="E798" s="54">
        <f t="shared" si="33"/>
        <v>0</v>
      </c>
      <c r="F798" s="56"/>
      <c r="G798" s="56"/>
    </row>
    <row r="799" spans="1:7" ht="25.5" customHeight="1">
      <c r="A799" s="50"/>
      <c r="B799" s="51"/>
      <c r="C799" s="53"/>
      <c r="D799" s="59">
        <f t="shared" si="32"/>
      </c>
      <c r="E799" s="54">
        <f t="shared" si="33"/>
        <v>0</v>
      </c>
      <c r="F799" s="56"/>
      <c r="G799" s="56"/>
    </row>
    <row r="800" spans="1:7" ht="25.5" customHeight="1">
      <c r="A800" s="50"/>
      <c r="B800" s="51"/>
      <c r="C800" s="53"/>
      <c r="D800" s="59">
        <f t="shared" si="32"/>
      </c>
      <c r="E800" s="54">
        <f t="shared" si="33"/>
        <v>0</v>
      </c>
      <c r="F800" s="56"/>
      <c r="G800" s="56"/>
    </row>
    <row r="801" spans="1:7" ht="25.5" customHeight="1">
      <c r="A801" s="50"/>
      <c r="B801" s="51"/>
      <c r="C801" s="53"/>
      <c r="D801" s="59">
        <f t="shared" si="32"/>
      </c>
      <c r="E801" s="54">
        <f t="shared" si="33"/>
        <v>0</v>
      </c>
      <c r="F801" s="56"/>
      <c r="G801" s="56"/>
    </row>
    <row r="802" spans="1:7" ht="25.5" customHeight="1">
      <c r="A802" s="50"/>
      <c r="B802" s="51"/>
      <c r="C802" s="53"/>
      <c r="D802" s="59">
        <f t="shared" si="32"/>
      </c>
      <c r="E802" s="54">
        <f t="shared" si="33"/>
        <v>0</v>
      </c>
      <c r="F802" s="56"/>
      <c r="G802" s="56"/>
    </row>
    <row r="803" spans="1:7" ht="25.5" customHeight="1">
      <c r="A803" s="50"/>
      <c r="B803" s="51"/>
      <c r="C803" s="53"/>
      <c r="D803" s="59">
        <f t="shared" si="32"/>
      </c>
      <c r="E803" s="54">
        <f t="shared" si="33"/>
        <v>0</v>
      </c>
      <c r="F803" s="56"/>
      <c r="G803" s="56"/>
    </row>
    <row r="804" spans="1:7" ht="25.5" customHeight="1">
      <c r="A804" s="50"/>
      <c r="B804" s="51"/>
      <c r="C804" s="53"/>
      <c r="D804" s="59">
        <f t="shared" si="32"/>
      </c>
      <c r="E804" s="54">
        <f t="shared" si="33"/>
        <v>0</v>
      </c>
      <c r="F804" s="56"/>
      <c r="G804" s="56"/>
    </row>
    <row r="805" spans="1:7" ht="25.5" customHeight="1">
      <c r="A805" s="50"/>
      <c r="B805" s="51"/>
      <c r="C805" s="53"/>
      <c r="D805" s="59">
        <f aca="true" t="shared" si="34" ref="D805:D868">IF(A805="","",D804+1)</f>
      </c>
      <c r="E805" s="54">
        <f aca="true" t="shared" si="35" ref="E805:E868">C805*10000</f>
        <v>0</v>
      </c>
      <c r="F805" s="56" t="s">
        <v>79</v>
      </c>
      <c r="G805" s="56"/>
    </row>
    <row r="806" spans="1:7" ht="25.5" customHeight="1">
      <c r="A806" s="50"/>
      <c r="B806" s="51"/>
      <c r="C806" s="53"/>
      <c r="D806" s="59">
        <f t="shared" si="34"/>
      </c>
      <c r="E806" s="54">
        <f t="shared" si="35"/>
        <v>0</v>
      </c>
      <c r="F806" s="58">
        <f>SUM(E787:E806)</f>
        <v>0</v>
      </c>
      <c r="G806" s="56"/>
    </row>
    <row r="807" spans="1:7" ht="25.5" customHeight="1">
      <c r="A807" s="50"/>
      <c r="B807" s="51"/>
      <c r="C807" s="53"/>
      <c r="D807" s="59">
        <f t="shared" si="34"/>
      </c>
      <c r="E807" s="54">
        <f t="shared" si="35"/>
        <v>0</v>
      </c>
      <c r="F807" s="56"/>
      <c r="G807" s="56"/>
    </row>
    <row r="808" spans="1:7" ht="25.5" customHeight="1">
      <c r="A808" s="50"/>
      <c r="B808" s="51"/>
      <c r="C808" s="53"/>
      <c r="D808" s="59">
        <f t="shared" si="34"/>
      </c>
      <c r="E808" s="54">
        <f t="shared" si="35"/>
        <v>0</v>
      </c>
      <c r="F808" s="56"/>
      <c r="G808" s="56"/>
    </row>
    <row r="809" spans="1:7" ht="25.5" customHeight="1">
      <c r="A809" s="50"/>
      <c r="B809" s="51"/>
      <c r="C809" s="53"/>
      <c r="D809" s="59">
        <f t="shared" si="34"/>
      </c>
      <c r="E809" s="54">
        <f t="shared" si="35"/>
        <v>0</v>
      </c>
      <c r="F809" s="56"/>
      <c r="G809" s="56"/>
    </row>
    <row r="810" spans="1:7" ht="25.5" customHeight="1">
      <c r="A810" s="50"/>
      <c r="B810" s="51"/>
      <c r="C810" s="53"/>
      <c r="D810" s="59">
        <f t="shared" si="34"/>
      </c>
      <c r="E810" s="54">
        <f t="shared" si="35"/>
        <v>0</v>
      </c>
      <c r="F810" s="56"/>
      <c r="G810" s="56"/>
    </row>
    <row r="811" spans="1:7" ht="25.5" customHeight="1">
      <c r="A811" s="50"/>
      <c r="B811" s="51"/>
      <c r="C811" s="53"/>
      <c r="D811" s="59">
        <f t="shared" si="34"/>
      </c>
      <c r="E811" s="57">
        <f t="shared" si="35"/>
        <v>0</v>
      </c>
      <c r="F811" s="56"/>
      <c r="G811" s="56"/>
    </row>
    <row r="812" spans="1:7" ht="25.5" customHeight="1">
      <c r="A812" s="50"/>
      <c r="B812" s="51"/>
      <c r="C812" s="53"/>
      <c r="D812" s="59">
        <f t="shared" si="34"/>
      </c>
      <c r="E812" s="54">
        <f t="shared" si="35"/>
        <v>0</v>
      </c>
      <c r="F812" s="56"/>
      <c r="G812" s="56"/>
    </row>
    <row r="813" spans="1:7" ht="25.5" customHeight="1">
      <c r="A813" s="50"/>
      <c r="B813" s="51"/>
      <c r="C813" s="53"/>
      <c r="D813" s="59">
        <f t="shared" si="34"/>
      </c>
      <c r="E813" s="54">
        <f t="shared" si="35"/>
        <v>0</v>
      </c>
      <c r="F813" s="56"/>
      <c r="G813" s="56"/>
    </row>
    <row r="814" spans="1:7" ht="25.5" customHeight="1">
      <c r="A814" s="50"/>
      <c r="B814" s="51"/>
      <c r="C814" s="53"/>
      <c r="D814" s="59">
        <f t="shared" si="34"/>
      </c>
      <c r="E814" s="54">
        <f t="shared" si="35"/>
        <v>0</v>
      </c>
      <c r="F814" s="56"/>
      <c r="G814" s="56"/>
    </row>
    <row r="815" spans="1:7" ht="25.5" customHeight="1">
      <c r="A815" s="50"/>
      <c r="B815" s="51"/>
      <c r="C815" s="53"/>
      <c r="D815" s="59">
        <f t="shared" si="34"/>
      </c>
      <c r="E815" s="54">
        <f t="shared" si="35"/>
        <v>0</v>
      </c>
      <c r="F815" s="56"/>
      <c r="G815" s="56"/>
    </row>
    <row r="816" spans="1:7" ht="25.5" customHeight="1">
      <c r="A816" s="50"/>
      <c r="B816" s="51"/>
      <c r="C816" s="53"/>
      <c r="D816" s="59">
        <f t="shared" si="34"/>
      </c>
      <c r="E816" s="54">
        <f t="shared" si="35"/>
        <v>0</v>
      </c>
      <c r="F816" s="56"/>
      <c r="G816" s="56"/>
    </row>
    <row r="817" spans="1:7" ht="25.5" customHeight="1">
      <c r="A817" s="50"/>
      <c r="B817" s="51"/>
      <c r="C817" s="53"/>
      <c r="D817" s="59">
        <f t="shared" si="34"/>
      </c>
      <c r="E817" s="54">
        <f t="shared" si="35"/>
        <v>0</v>
      </c>
      <c r="F817" s="56"/>
      <c r="G817" s="56"/>
    </row>
    <row r="818" spans="1:7" ht="25.5" customHeight="1">
      <c r="A818" s="50"/>
      <c r="B818" s="51"/>
      <c r="C818" s="53"/>
      <c r="D818" s="59">
        <f t="shared" si="34"/>
      </c>
      <c r="E818" s="54">
        <f t="shared" si="35"/>
        <v>0</v>
      </c>
      <c r="F818" s="56"/>
      <c r="G818" s="56"/>
    </row>
    <row r="819" spans="1:7" ht="25.5" customHeight="1">
      <c r="A819" s="50"/>
      <c r="B819" s="51"/>
      <c r="C819" s="53"/>
      <c r="D819" s="59">
        <f t="shared" si="34"/>
      </c>
      <c r="E819" s="54">
        <f t="shared" si="35"/>
        <v>0</v>
      </c>
      <c r="F819" s="56"/>
      <c r="G819" s="56"/>
    </row>
    <row r="820" spans="1:7" ht="25.5" customHeight="1">
      <c r="A820" s="50"/>
      <c r="B820" s="51"/>
      <c r="C820" s="53"/>
      <c r="D820" s="59">
        <f t="shared" si="34"/>
      </c>
      <c r="E820" s="54">
        <f t="shared" si="35"/>
        <v>0</v>
      </c>
      <c r="F820" s="56"/>
      <c r="G820" s="56"/>
    </row>
    <row r="821" spans="1:7" ht="25.5" customHeight="1">
      <c r="A821" s="50"/>
      <c r="B821" s="51"/>
      <c r="C821" s="53"/>
      <c r="D821" s="59">
        <f t="shared" si="34"/>
      </c>
      <c r="E821" s="54">
        <f t="shared" si="35"/>
        <v>0</v>
      </c>
      <c r="F821" s="56"/>
      <c r="G821" s="56"/>
    </row>
    <row r="822" spans="1:7" ht="25.5" customHeight="1">
      <c r="A822" s="50"/>
      <c r="B822" s="51"/>
      <c r="C822" s="53"/>
      <c r="D822" s="59">
        <f t="shared" si="34"/>
      </c>
      <c r="E822" s="54">
        <f t="shared" si="35"/>
        <v>0</v>
      </c>
      <c r="F822" s="56"/>
      <c r="G822" s="56"/>
    </row>
    <row r="823" spans="1:7" ht="25.5" customHeight="1">
      <c r="A823" s="50"/>
      <c r="B823" s="51"/>
      <c r="C823" s="53"/>
      <c r="D823" s="59">
        <f t="shared" si="34"/>
      </c>
      <c r="E823" s="54">
        <f t="shared" si="35"/>
        <v>0</v>
      </c>
      <c r="F823" s="56"/>
      <c r="G823" s="56"/>
    </row>
    <row r="824" spans="1:7" ht="25.5" customHeight="1">
      <c r="A824" s="50"/>
      <c r="B824" s="51"/>
      <c r="C824" s="53"/>
      <c r="D824" s="59">
        <f t="shared" si="34"/>
      </c>
      <c r="E824" s="54">
        <f t="shared" si="35"/>
        <v>0</v>
      </c>
      <c r="F824" s="56"/>
      <c r="G824" s="56"/>
    </row>
    <row r="825" spans="1:7" ht="25.5" customHeight="1">
      <c r="A825" s="50"/>
      <c r="B825" s="51"/>
      <c r="C825" s="53"/>
      <c r="D825" s="59">
        <f t="shared" si="34"/>
      </c>
      <c r="E825" s="54">
        <f t="shared" si="35"/>
        <v>0</v>
      </c>
      <c r="F825" s="56" t="s">
        <v>80</v>
      </c>
      <c r="G825" s="56"/>
    </row>
    <row r="826" spans="1:7" ht="25.5" customHeight="1">
      <c r="A826" s="50"/>
      <c r="B826" s="51"/>
      <c r="C826" s="53"/>
      <c r="D826" s="59">
        <f t="shared" si="34"/>
      </c>
      <c r="E826" s="54">
        <f t="shared" si="35"/>
        <v>0</v>
      </c>
      <c r="F826" s="58">
        <f>SUM(E807:E826)</f>
        <v>0</v>
      </c>
      <c r="G826" s="56"/>
    </row>
    <row r="827" spans="1:7" ht="25.5" customHeight="1">
      <c r="A827" s="50"/>
      <c r="B827" s="51"/>
      <c r="C827" s="53"/>
      <c r="D827" s="59">
        <f t="shared" si="34"/>
      </c>
      <c r="E827" s="54">
        <f t="shared" si="35"/>
        <v>0</v>
      </c>
      <c r="F827" s="56"/>
      <c r="G827" s="56"/>
    </row>
    <row r="828" spans="1:7" ht="25.5" customHeight="1">
      <c r="A828" s="50"/>
      <c r="B828" s="51"/>
      <c r="C828" s="53"/>
      <c r="D828" s="59">
        <f t="shared" si="34"/>
      </c>
      <c r="E828" s="54">
        <f t="shared" si="35"/>
        <v>0</v>
      </c>
      <c r="F828" s="56"/>
      <c r="G828" s="56"/>
    </row>
    <row r="829" spans="1:7" ht="25.5" customHeight="1">
      <c r="A829" s="50"/>
      <c r="B829" s="51"/>
      <c r="C829" s="53"/>
      <c r="D829" s="59">
        <f t="shared" si="34"/>
      </c>
      <c r="E829" s="54">
        <f t="shared" si="35"/>
        <v>0</v>
      </c>
      <c r="F829" s="56"/>
      <c r="G829" s="56"/>
    </row>
    <row r="830" spans="1:7" ht="25.5" customHeight="1">
      <c r="A830" s="50"/>
      <c r="B830" s="51"/>
      <c r="C830" s="53"/>
      <c r="D830" s="59">
        <f t="shared" si="34"/>
      </c>
      <c r="E830" s="57">
        <f t="shared" si="35"/>
        <v>0</v>
      </c>
      <c r="F830" s="56"/>
      <c r="G830" s="56"/>
    </row>
    <row r="831" spans="1:7" ht="25.5" customHeight="1">
      <c r="A831" s="50"/>
      <c r="B831" s="51"/>
      <c r="C831" s="53"/>
      <c r="D831" s="59">
        <f t="shared" si="34"/>
      </c>
      <c r="E831" s="54">
        <f t="shared" si="35"/>
        <v>0</v>
      </c>
      <c r="F831" s="56"/>
      <c r="G831" s="56"/>
    </row>
    <row r="832" spans="1:7" ht="25.5" customHeight="1">
      <c r="A832" s="50"/>
      <c r="B832" s="51"/>
      <c r="C832" s="53"/>
      <c r="D832" s="59">
        <f t="shared" si="34"/>
      </c>
      <c r="E832" s="54">
        <f t="shared" si="35"/>
        <v>0</v>
      </c>
      <c r="F832" s="56"/>
      <c r="G832" s="56"/>
    </row>
    <row r="833" spans="1:7" ht="25.5" customHeight="1">
      <c r="A833" s="50"/>
      <c r="B833" s="51"/>
      <c r="C833" s="53"/>
      <c r="D833" s="59">
        <f t="shared" si="34"/>
      </c>
      <c r="E833" s="54">
        <f t="shared" si="35"/>
        <v>0</v>
      </c>
      <c r="F833" s="56"/>
      <c r="G833" s="56"/>
    </row>
    <row r="834" spans="1:7" ht="25.5" customHeight="1">
      <c r="A834" s="50"/>
      <c r="B834" s="51"/>
      <c r="C834" s="53"/>
      <c r="D834" s="59">
        <f t="shared" si="34"/>
      </c>
      <c r="E834" s="54">
        <f t="shared" si="35"/>
        <v>0</v>
      </c>
      <c r="F834" s="56"/>
      <c r="G834" s="56"/>
    </row>
    <row r="835" spans="1:7" ht="25.5" customHeight="1">
      <c r="A835" s="50"/>
      <c r="B835" s="51"/>
      <c r="C835" s="53"/>
      <c r="D835" s="59">
        <f t="shared" si="34"/>
      </c>
      <c r="E835" s="54">
        <f t="shared" si="35"/>
        <v>0</v>
      </c>
      <c r="F835" s="56"/>
      <c r="G835" s="56"/>
    </row>
    <row r="836" spans="1:7" ht="25.5" customHeight="1">
      <c r="A836" s="50"/>
      <c r="B836" s="51"/>
      <c r="C836" s="53"/>
      <c r="D836" s="59">
        <f t="shared" si="34"/>
      </c>
      <c r="E836" s="54">
        <f t="shared" si="35"/>
        <v>0</v>
      </c>
      <c r="F836" s="56"/>
      <c r="G836" s="56"/>
    </row>
    <row r="837" spans="1:7" ht="25.5" customHeight="1">
      <c r="A837" s="50"/>
      <c r="B837" s="51"/>
      <c r="C837" s="53"/>
      <c r="D837" s="59">
        <f t="shared" si="34"/>
      </c>
      <c r="E837" s="54">
        <f t="shared" si="35"/>
        <v>0</v>
      </c>
      <c r="F837" s="56"/>
      <c r="G837" s="56"/>
    </row>
    <row r="838" spans="1:7" ht="25.5" customHeight="1">
      <c r="A838" s="50"/>
      <c r="B838" s="51"/>
      <c r="C838" s="53"/>
      <c r="D838" s="59">
        <f t="shared" si="34"/>
      </c>
      <c r="E838" s="54">
        <f t="shared" si="35"/>
        <v>0</v>
      </c>
      <c r="F838" s="56"/>
      <c r="G838" s="56"/>
    </row>
    <row r="839" spans="1:7" ht="25.5" customHeight="1">
      <c r="A839" s="50"/>
      <c r="B839" s="51"/>
      <c r="C839" s="53"/>
      <c r="D839" s="59">
        <f t="shared" si="34"/>
      </c>
      <c r="E839" s="54">
        <f t="shared" si="35"/>
        <v>0</v>
      </c>
      <c r="F839" s="56"/>
      <c r="G839" s="56"/>
    </row>
    <row r="840" spans="1:7" ht="25.5" customHeight="1">
      <c r="A840" s="50"/>
      <c r="B840" s="51"/>
      <c r="C840" s="53"/>
      <c r="D840" s="59">
        <f t="shared" si="34"/>
      </c>
      <c r="E840" s="54">
        <f t="shared" si="35"/>
        <v>0</v>
      </c>
      <c r="F840" s="56"/>
      <c r="G840" s="56"/>
    </row>
    <row r="841" spans="1:7" ht="25.5" customHeight="1">
      <c r="A841" s="50"/>
      <c r="B841" s="51"/>
      <c r="C841" s="53"/>
      <c r="D841" s="59">
        <f t="shared" si="34"/>
      </c>
      <c r="E841" s="54">
        <f t="shared" si="35"/>
        <v>0</v>
      </c>
      <c r="F841" s="56"/>
      <c r="G841" s="56"/>
    </row>
    <row r="842" spans="1:7" ht="25.5" customHeight="1">
      <c r="A842" s="50"/>
      <c r="B842" s="51"/>
      <c r="C842" s="53"/>
      <c r="D842" s="59">
        <f t="shared" si="34"/>
      </c>
      <c r="E842" s="54">
        <f t="shared" si="35"/>
        <v>0</v>
      </c>
      <c r="F842" s="56"/>
      <c r="G842" s="56"/>
    </row>
    <row r="843" spans="1:7" ht="25.5" customHeight="1">
      <c r="A843" s="50"/>
      <c r="B843" s="51"/>
      <c r="C843" s="53"/>
      <c r="D843" s="59">
        <f t="shared" si="34"/>
      </c>
      <c r="E843" s="54">
        <f t="shared" si="35"/>
        <v>0</v>
      </c>
      <c r="F843" s="56"/>
      <c r="G843" s="56"/>
    </row>
    <row r="844" spans="1:7" ht="25.5" customHeight="1">
      <c r="A844" s="50"/>
      <c r="B844" s="51"/>
      <c r="C844" s="53"/>
      <c r="D844" s="59">
        <f t="shared" si="34"/>
      </c>
      <c r="E844" s="54">
        <f t="shared" si="35"/>
        <v>0</v>
      </c>
      <c r="F844" s="56"/>
      <c r="G844" s="56"/>
    </row>
    <row r="845" spans="1:7" ht="25.5" customHeight="1">
      <c r="A845" s="50"/>
      <c r="B845" s="51"/>
      <c r="C845" s="53"/>
      <c r="D845" s="59">
        <f t="shared" si="34"/>
      </c>
      <c r="E845" s="54">
        <f t="shared" si="35"/>
        <v>0</v>
      </c>
      <c r="F845" s="56" t="s">
        <v>81</v>
      </c>
      <c r="G845" s="56"/>
    </row>
    <row r="846" spans="1:7" ht="25.5" customHeight="1">
      <c r="A846" s="50"/>
      <c r="B846" s="51"/>
      <c r="C846" s="53"/>
      <c r="D846" s="59">
        <f t="shared" si="34"/>
      </c>
      <c r="E846" s="54">
        <f t="shared" si="35"/>
        <v>0</v>
      </c>
      <c r="F846" s="58">
        <f>SUM(E827:E846)</f>
        <v>0</v>
      </c>
      <c r="G846" s="56"/>
    </row>
    <row r="847" spans="1:7" ht="25.5" customHeight="1">
      <c r="A847" s="50"/>
      <c r="B847" s="51"/>
      <c r="C847" s="53"/>
      <c r="D847" s="59">
        <f t="shared" si="34"/>
      </c>
      <c r="E847" s="54">
        <f t="shared" si="35"/>
        <v>0</v>
      </c>
      <c r="F847" s="56"/>
      <c r="G847" s="56"/>
    </row>
    <row r="848" spans="1:7" ht="25.5" customHeight="1">
      <c r="A848" s="50"/>
      <c r="B848" s="51"/>
      <c r="C848" s="53"/>
      <c r="D848" s="59">
        <f t="shared" si="34"/>
      </c>
      <c r="E848" s="54">
        <f t="shared" si="35"/>
        <v>0</v>
      </c>
      <c r="F848" s="56"/>
      <c r="G848" s="56"/>
    </row>
    <row r="849" spans="1:7" ht="25.5" customHeight="1">
      <c r="A849" s="50"/>
      <c r="B849" s="51"/>
      <c r="C849" s="53"/>
      <c r="D849" s="59">
        <f t="shared" si="34"/>
      </c>
      <c r="E849" s="57">
        <f t="shared" si="35"/>
        <v>0</v>
      </c>
      <c r="F849" s="56"/>
      <c r="G849" s="56"/>
    </row>
    <row r="850" spans="1:7" ht="25.5" customHeight="1">
      <c r="A850" s="50"/>
      <c r="B850" s="51"/>
      <c r="C850" s="53"/>
      <c r="D850" s="59">
        <f t="shared" si="34"/>
      </c>
      <c r="E850" s="54">
        <f t="shared" si="35"/>
        <v>0</v>
      </c>
      <c r="F850" s="56"/>
      <c r="G850" s="56"/>
    </row>
    <row r="851" spans="1:7" ht="25.5" customHeight="1">
      <c r="A851" s="50"/>
      <c r="B851" s="51"/>
      <c r="C851" s="53"/>
      <c r="D851" s="59">
        <f t="shared" si="34"/>
      </c>
      <c r="E851" s="54">
        <f t="shared" si="35"/>
        <v>0</v>
      </c>
      <c r="F851" s="56"/>
      <c r="G851" s="56"/>
    </row>
    <row r="852" spans="1:7" ht="25.5" customHeight="1">
      <c r="A852" s="50"/>
      <c r="B852" s="51"/>
      <c r="C852" s="53"/>
      <c r="D852" s="59">
        <f t="shared" si="34"/>
      </c>
      <c r="E852" s="54">
        <f t="shared" si="35"/>
        <v>0</v>
      </c>
      <c r="F852" s="56"/>
      <c r="G852" s="56"/>
    </row>
    <row r="853" spans="1:7" ht="25.5" customHeight="1">
      <c r="A853" s="50"/>
      <c r="B853" s="51"/>
      <c r="C853" s="53"/>
      <c r="D853" s="59">
        <f t="shared" si="34"/>
      </c>
      <c r="E853" s="54">
        <f t="shared" si="35"/>
        <v>0</v>
      </c>
      <c r="F853" s="56"/>
      <c r="G853" s="56"/>
    </row>
    <row r="854" spans="1:7" ht="25.5" customHeight="1">
      <c r="A854" s="50"/>
      <c r="B854" s="51"/>
      <c r="C854" s="53"/>
      <c r="D854" s="59">
        <f t="shared" si="34"/>
      </c>
      <c r="E854" s="54">
        <f t="shared" si="35"/>
        <v>0</v>
      </c>
      <c r="F854" s="56"/>
      <c r="G854" s="56"/>
    </row>
    <row r="855" spans="1:7" ht="25.5" customHeight="1">
      <c r="A855" s="50"/>
      <c r="B855" s="51"/>
      <c r="C855" s="53"/>
      <c r="D855" s="59">
        <f t="shared" si="34"/>
      </c>
      <c r="E855" s="54">
        <f t="shared" si="35"/>
        <v>0</v>
      </c>
      <c r="F855" s="56"/>
      <c r="G855" s="56"/>
    </row>
    <row r="856" spans="1:7" ht="25.5" customHeight="1">
      <c r="A856" s="50"/>
      <c r="B856" s="51"/>
      <c r="C856" s="53"/>
      <c r="D856" s="59">
        <f t="shared" si="34"/>
      </c>
      <c r="E856" s="54">
        <f t="shared" si="35"/>
        <v>0</v>
      </c>
      <c r="F856" s="56"/>
      <c r="G856" s="56"/>
    </row>
    <row r="857" spans="1:7" ht="25.5" customHeight="1">
      <c r="A857" s="50"/>
      <c r="B857" s="51"/>
      <c r="C857" s="53"/>
      <c r="D857" s="59">
        <f t="shared" si="34"/>
      </c>
      <c r="E857" s="54">
        <f t="shared" si="35"/>
        <v>0</v>
      </c>
      <c r="F857" s="56"/>
      <c r="G857" s="56"/>
    </row>
    <row r="858" spans="1:7" ht="25.5" customHeight="1">
      <c r="A858" s="50"/>
      <c r="B858" s="51"/>
      <c r="C858" s="53"/>
      <c r="D858" s="59">
        <f t="shared" si="34"/>
      </c>
      <c r="E858" s="54">
        <f t="shared" si="35"/>
        <v>0</v>
      </c>
      <c r="F858" s="56"/>
      <c r="G858" s="56"/>
    </row>
    <row r="859" spans="1:7" ht="25.5" customHeight="1">
      <c r="A859" s="50"/>
      <c r="B859" s="51"/>
      <c r="C859" s="53"/>
      <c r="D859" s="59">
        <f t="shared" si="34"/>
      </c>
      <c r="E859" s="54">
        <f t="shared" si="35"/>
        <v>0</v>
      </c>
      <c r="F859" s="56"/>
      <c r="G859" s="56"/>
    </row>
    <row r="860" spans="1:7" ht="25.5" customHeight="1">
      <c r="A860" s="50"/>
      <c r="B860" s="51"/>
      <c r="C860" s="53"/>
      <c r="D860" s="59">
        <f t="shared" si="34"/>
      </c>
      <c r="E860" s="54">
        <f t="shared" si="35"/>
        <v>0</v>
      </c>
      <c r="F860" s="56"/>
      <c r="G860" s="56"/>
    </row>
    <row r="861" spans="1:7" ht="25.5" customHeight="1">
      <c r="A861" s="50"/>
      <c r="B861" s="51"/>
      <c r="C861" s="53"/>
      <c r="D861" s="59">
        <f t="shared" si="34"/>
      </c>
      <c r="E861" s="54">
        <f t="shared" si="35"/>
        <v>0</v>
      </c>
      <c r="F861" s="56"/>
      <c r="G861" s="56"/>
    </row>
    <row r="862" spans="1:7" ht="25.5" customHeight="1">
      <c r="A862" s="50"/>
      <c r="B862" s="51"/>
      <c r="C862" s="53"/>
      <c r="D862" s="59">
        <f t="shared" si="34"/>
      </c>
      <c r="E862" s="54">
        <f t="shared" si="35"/>
        <v>0</v>
      </c>
      <c r="F862" s="56"/>
      <c r="G862" s="56"/>
    </row>
    <row r="863" spans="1:7" ht="25.5" customHeight="1">
      <c r="A863" s="50"/>
      <c r="B863" s="51"/>
      <c r="C863" s="53"/>
      <c r="D863" s="59">
        <f t="shared" si="34"/>
      </c>
      <c r="E863" s="54">
        <f t="shared" si="35"/>
        <v>0</v>
      </c>
      <c r="F863" s="56"/>
      <c r="G863" s="56"/>
    </row>
    <row r="864" spans="1:7" ht="25.5" customHeight="1">
      <c r="A864" s="50"/>
      <c r="B864" s="51"/>
      <c r="C864" s="53"/>
      <c r="D864" s="59">
        <f t="shared" si="34"/>
      </c>
      <c r="E864" s="54">
        <f t="shared" si="35"/>
        <v>0</v>
      </c>
      <c r="F864" s="56"/>
      <c r="G864" s="56"/>
    </row>
    <row r="865" spans="1:7" ht="25.5" customHeight="1">
      <c r="A865" s="50"/>
      <c r="B865" s="51"/>
      <c r="C865" s="53"/>
      <c r="D865" s="59">
        <f t="shared" si="34"/>
      </c>
      <c r="E865" s="54">
        <f t="shared" si="35"/>
        <v>0</v>
      </c>
      <c r="F865" s="56" t="s">
        <v>82</v>
      </c>
      <c r="G865" s="56"/>
    </row>
    <row r="866" spans="1:7" ht="25.5" customHeight="1">
      <c r="A866" s="50"/>
      <c r="B866" s="51"/>
      <c r="C866" s="53"/>
      <c r="D866" s="59">
        <f t="shared" si="34"/>
      </c>
      <c r="E866" s="54">
        <f t="shared" si="35"/>
        <v>0</v>
      </c>
      <c r="F866" s="58">
        <f>SUM(E847:E866)</f>
        <v>0</v>
      </c>
      <c r="G866" s="56"/>
    </row>
    <row r="867" spans="1:7" ht="25.5" customHeight="1">
      <c r="A867" s="50"/>
      <c r="B867" s="51"/>
      <c r="C867" s="53"/>
      <c r="D867" s="59">
        <f t="shared" si="34"/>
      </c>
      <c r="E867" s="54">
        <f t="shared" si="35"/>
        <v>0</v>
      </c>
      <c r="F867" s="56"/>
      <c r="G867" s="56"/>
    </row>
    <row r="868" spans="1:7" ht="25.5" customHeight="1">
      <c r="A868" s="50"/>
      <c r="B868" s="51"/>
      <c r="C868" s="53"/>
      <c r="D868" s="59">
        <f t="shared" si="34"/>
      </c>
      <c r="E868" s="57">
        <f t="shared" si="35"/>
        <v>0</v>
      </c>
      <c r="F868" s="56"/>
      <c r="G868" s="56"/>
    </row>
    <row r="869" spans="1:7" ht="25.5" customHeight="1">
      <c r="A869" s="50"/>
      <c r="B869" s="51"/>
      <c r="C869" s="53"/>
      <c r="D869" s="59">
        <f aca="true" t="shared" si="36" ref="D869:D932">IF(A869="","",D868+1)</f>
      </c>
      <c r="E869" s="54">
        <f aca="true" t="shared" si="37" ref="E869:E932">C869*10000</f>
        <v>0</v>
      </c>
      <c r="F869" s="56"/>
      <c r="G869" s="56"/>
    </row>
    <row r="870" spans="1:7" ht="25.5" customHeight="1">
      <c r="A870" s="50"/>
      <c r="B870" s="51"/>
      <c r="C870" s="53"/>
      <c r="D870" s="59">
        <f t="shared" si="36"/>
      </c>
      <c r="E870" s="54">
        <f t="shared" si="37"/>
        <v>0</v>
      </c>
      <c r="F870" s="56"/>
      <c r="G870" s="56"/>
    </row>
    <row r="871" spans="1:7" ht="25.5" customHeight="1">
      <c r="A871" s="50"/>
      <c r="B871" s="51"/>
      <c r="C871" s="53"/>
      <c r="D871" s="59">
        <f t="shared" si="36"/>
      </c>
      <c r="E871" s="54">
        <f t="shared" si="37"/>
        <v>0</v>
      </c>
      <c r="F871" s="56"/>
      <c r="G871" s="56"/>
    </row>
    <row r="872" spans="1:7" ht="25.5" customHeight="1">
      <c r="A872" s="50"/>
      <c r="B872" s="51"/>
      <c r="C872" s="53"/>
      <c r="D872" s="59">
        <f t="shared" si="36"/>
      </c>
      <c r="E872" s="54">
        <f t="shared" si="37"/>
        <v>0</v>
      </c>
      <c r="F872" s="56"/>
      <c r="G872" s="56"/>
    </row>
    <row r="873" spans="1:7" ht="25.5" customHeight="1">
      <c r="A873" s="50"/>
      <c r="B873" s="51"/>
      <c r="C873" s="53"/>
      <c r="D873" s="59">
        <f t="shared" si="36"/>
      </c>
      <c r="E873" s="54">
        <f t="shared" si="37"/>
        <v>0</v>
      </c>
      <c r="F873" s="56"/>
      <c r="G873" s="56"/>
    </row>
    <row r="874" spans="1:7" ht="25.5" customHeight="1">
      <c r="A874" s="50"/>
      <c r="B874" s="51"/>
      <c r="C874" s="53"/>
      <c r="D874" s="59">
        <f t="shared" si="36"/>
      </c>
      <c r="E874" s="54">
        <f t="shared" si="37"/>
        <v>0</v>
      </c>
      <c r="F874" s="56"/>
      <c r="G874" s="56"/>
    </row>
    <row r="875" spans="1:7" ht="25.5" customHeight="1">
      <c r="A875" s="50"/>
      <c r="B875" s="51"/>
      <c r="C875" s="53"/>
      <c r="D875" s="59">
        <f t="shared" si="36"/>
      </c>
      <c r="E875" s="54">
        <f t="shared" si="37"/>
        <v>0</v>
      </c>
      <c r="F875" s="56"/>
      <c r="G875" s="56"/>
    </row>
    <row r="876" spans="1:7" ht="25.5" customHeight="1">
      <c r="A876" s="50"/>
      <c r="B876" s="51"/>
      <c r="C876" s="53"/>
      <c r="D876" s="59">
        <f t="shared" si="36"/>
      </c>
      <c r="E876" s="54">
        <f t="shared" si="37"/>
        <v>0</v>
      </c>
      <c r="F876" s="56"/>
      <c r="G876" s="56"/>
    </row>
    <row r="877" spans="1:7" ht="25.5" customHeight="1">
      <c r="A877" s="50"/>
      <c r="B877" s="51"/>
      <c r="C877" s="53"/>
      <c r="D877" s="59">
        <f t="shared" si="36"/>
      </c>
      <c r="E877" s="54">
        <f t="shared" si="37"/>
        <v>0</v>
      </c>
      <c r="F877" s="56"/>
      <c r="G877" s="56"/>
    </row>
    <row r="878" spans="1:7" ht="25.5" customHeight="1">
      <c r="A878" s="50"/>
      <c r="B878" s="51"/>
      <c r="C878" s="53"/>
      <c r="D878" s="59">
        <f t="shared" si="36"/>
      </c>
      <c r="E878" s="54">
        <f t="shared" si="37"/>
        <v>0</v>
      </c>
      <c r="F878" s="56"/>
      <c r="G878" s="56"/>
    </row>
    <row r="879" spans="1:7" ht="25.5" customHeight="1">
      <c r="A879" s="50"/>
      <c r="B879" s="51"/>
      <c r="C879" s="53"/>
      <c r="D879" s="59">
        <f t="shared" si="36"/>
      </c>
      <c r="E879" s="54">
        <f t="shared" si="37"/>
        <v>0</v>
      </c>
      <c r="F879" s="56"/>
      <c r="G879" s="56"/>
    </row>
    <row r="880" spans="1:7" ht="25.5" customHeight="1">
      <c r="A880" s="50"/>
      <c r="B880" s="51"/>
      <c r="C880" s="53"/>
      <c r="D880" s="59">
        <f t="shared" si="36"/>
      </c>
      <c r="E880" s="54">
        <f t="shared" si="37"/>
        <v>0</v>
      </c>
      <c r="F880" s="56"/>
      <c r="G880" s="56"/>
    </row>
    <row r="881" spans="1:7" ht="25.5" customHeight="1">
      <c r="A881" s="50"/>
      <c r="B881" s="51"/>
      <c r="C881" s="53"/>
      <c r="D881" s="59">
        <f t="shared" si="36"/>
      </c>
      <c r="E881" s="54">
        <f t="shared" si="37"/>
        <v>0</v>
      </c>
      <c r="F881" s="56"/>
      <c r="G881" s="56"/>
    </row>
    <row r="882" spans="1:7" ht="25.5" customHeight="1">
      <c r="A882" s="50"/>
      <c r="B882" s="51"/>
      <c r="C882" s="53"/>
      <c r="D882" s="59">
        <f t="shared" si="36"/>
      </c>
      <c r="E882" s="54">
        <f t="shared" si="37"/>
        <v>0</v>
      </c>
      <c r="F882" s="56"/>
      <c r="G882" s="56"/>
    </row>
    <row r="883" spans="1:7" ht="25.5" customHeight="1">
      <c r="A883" s="50"/>
      <c r="B883" s="51"/>
      <c r="C883" s="53"/>
      <c r="D883" s="59">
        <f t="shared" si="36"/>
      </c>
      <c r="E883" s="54">
        <f t="shared" si="37"/>
        <v>0</v>
      </c>
      <c r="F883" s="56"/>
      <c r="G883" s="56"/>
    </row>
    <row r="884" spans="1:7" ht="25.5" customHeight="1">
      <c r="A884" s="50"/>
      <c r="B884" s="51"/>
      <c r="C884" s="53"/>
      <c r="D884" s="59">
        <f t="shared" si="36"/>
      </c>
      <c r="E884" s="54">
        <f t="shared" si="37"/>
        <v>0</v>
      </c>
      <c r="F884" s="56"/>
      <c r="G884" s="56"/>
    </row>
    <row r="885" spans="1:7" ht="25.5" customHeight="1">
      <c r="A885" s="50"/>
      <c r="B885" s="51"/>
      <c r="C885" s="53"/>
      <c r="D885" s="59">
        <f t="shared" si="36"/>
      </c>
      <c r="E885" s="54">
        <f t="shared" si="37"/>
        <v>0</v>
      </c>
      <c r="F885" s="56" t="s">
        <v>83</v>
      </c>
      <c r="G885" s="56"/>
    </row>
    <row r="886" spans="1:7" ht="25.5" customHeight="1">
      <c r="A886" s="50"/>
      <c r="B886" s="51"/>
      <c r="C886" s="53"/>
      <c r="D886" s="59">
        <f t="shared" si="36"/>
      </c>
      <c r="E886" s="54">
        <f t="shared" si="37"/>
        <v>0</v>
      </c>
      <c r="F886" s="58">
        <f>SUM(E867:E886)</f>
        <v>0</v>
      </c>
      <c r="G886" s="56"/>
    </row>
    <row r="887" spans="1:7" ht="25.5" customHeight="1">
      <c r="A887" s="50"/>
      <c r="B887" s="51"/>
      <c r="C887" s="53"/>
      <c r="D887" s="59">
        <f t="shared" si="36"/>
      </c>
      <c r="E887" s="57">
        <f t="shared" si="37"/>
        <v>0</v>
      </c>
      <c r="F887" s="56"/>
      <c r="G887" s="56"/>
    </row>
    <row r="888" spans="1:7" ht="25.5" customHeight="1">
      <c r="A888" s="50"/>
      <c r="B888" s="51"/>
      <c r="C888" s="53"/>
      <c r="D888" s="59">
        <f t="shared" si="36"/>
      </c>
      <c r="E888" s="54">
        <f t="shared" si="37"/>
        <v>0</v>
      </c>
      <c r="F888" s="56"/>
      <c r="G888" s="56"/>
    </row>
    <row r="889" spans="1:7" ht="25.5" customHeight="1">
      <c r="A889" s="50"/>
      <c r="B889" s="51"/>
      <c r="C889" s="53"/>
      <c r="D889" s="59">
        <f t="shared" si="36"/>
      </c>
      <c r="E889" s="54">
        <f t="shared" si="37"/>
        <v>0</v>
      </c>
      <c r="F889" s="56"/>
      <c r="G889" s="56"/>
    </row>
    <row r="890" spans="1:7" ht="25.5" customHeight="1">
      <c r="A890" s="50"/>
      <c r="B890" s="51"/>
      <c r="C890" s="53"/>
      <c r="D890" s="59">
        <f t="shared" si="36"/>
      </c>
      <c r="E890" s="54">
        <f t="shared" si="37"/>
        <v>0</v>
      </c>
      <c r="F890" s="56"/>
      <c r="G890" s="56"/>
    </row>
    <row r="891" spans="1:7" ht="25.5" customHeight="1">
      <c r="A891" s="50"/>
      <c r="B891" s="51"/>
      <c r="C891" s="53"/>
      <c r="D891" s="59">
        <f t="shared" si="36"/>
      </c>
      <c r="E891" s="54">
        <f t="shared" si="37"/>
        <v>0</v>
      </c>
      <c r="F891" s="56"/>
      <c r="G891" s="56"/>
    </row>
    <row r="892" spans="1:7" ht="25.5" customHeight="1">
      <c r="A892" s="50"/>
      <c r="B892" s="51"/>
      <c r="C892" s="53"/>
      <c r="D892" s="59">
        <f t="shared" si="36"/>
      </c>
      <c r="E892" s="54">
        <f t="shared" si="37"/>
        <v>0</v>
      </c>
      <c r="F892" s="56"/>
      <c r="G892" s="56"/>
    </row>
    <row r="893" spans="1:7" ht="25.5" customHeight="1">
      <c r="A893" s="50"/>
      <c r="B893" s="51"/>
      <c r="C893" s="53"/>
      <c r="D893" s="59">
        <f t="shared" si="36"/>
      </c>
      <c r="E893" s="54">
        <f t="shared" si="37"/>
        <v>0</v>
      </c>
      <c r="F893" s="56"/>
      <c r="G893" s="56"/>
    </row>
    <row r="894" spans="1:7" ht="25.5" customHeight="1">
      <c r="A894" s="50"/>
      <c r="B894" s="51"/>
      <c r="C894" s="53"/>
      <c r="D894" s="59">
        <f t="shared" si="36"/>
      </c>
      <c r="E894" s="54">
        <f t="shared" si="37"/>
        <v>0</v>
      </c>
      <c r="F894" s="56"/>
      <c r="G894" s="56"/>
    </row>
    <row r="895" spans="1:7" ht="25.5" customHeight="1">
      <c r="A895" s="50"/>
      <c r="B895" s="51"/>
      <c r="C895" s="53"/>
      <c r="D895" s="59">
        <f t="shared" si="36"/>
      </c>
      <c r="E895" s="54">
        <f t="shared" si="37"/>
        <v>0</v>
      </c>
      <c r="F895" s="56"/>
      <c r="G895" s="56"/>
    </row>
    <row r="896" spans="1:7" ht="25.5" customHeight="1">
      <c r="A896" s="50"/>
      <c r="B896" s="51"/>
      <c r="C896" s="53"/>
      <c r="D896" s="59">
        <f t="shared" si="36"/>
      </c>
      <c r="E896" s="54">
        <f t="shared" si="37"/>
        <v>0</v>
      </c>
      <c r="F896" s="56"/>
      <c r="G896" s="56"/>
    </row>
    <row r="897" spans="1:7" ht="25.5" customHeight="1">
      <c r="A897" s="50"/>
      <c r="B897" s="51"/>
      <c r="C897" s="53"/>
      <c r="D897" s="59">
        <f t="shared" si="36"/>
      </c>
      <c r="E897" s="54">
        <f t="shared" si="37"/>
        <v>0</v>
      </c>
      <c r="F897" s="56"/>
      <c r="G897" s="56"/>
    </row>
    <row r="898" spans="1:7" ht="25.5" customHeight="1">
      <c r="A898" s="50"/>
      <c r="B898" s="51"/>
      <c r="C898" s="53"/>
      <c r="D898" s="59">
        <f t="shared" si="36"/>
      </c>
      <c r="E898" s="54">
        <f t="shared" si="37"/>
        <v>0</v>
      </c>
      <c r="F898" s="56"/>
      <c r="G898" s="56"/>
    </row>
    <row r="899" spans="1:7" ht="25.5" customHeight="1">
      <c r="A899" s="50"/>
      <c r="B899" s="51"/>
      <c r="C899" s="53"/>
      <c r="D899" s="59">
        <f t="shared" si="36"/>
      </c>
      <c r="E899" s="54">
        <f t="shared" si="37"/>
        <v>0</v>
      </c>
      <c r="F899" s="56"/>
      <c r="G899" s="56"/>
    </row>
    <row r="900" spans="1:7" ht="25.5" customHeight="1">
      <c r="A900" s="50"/>
      <c r="B900" s="51"/>
      <c r="C900" s="53"/>
      <c r="D900" s="59">
        <f t="shared" si="36"/>
      </c>
      <c r="E900" s="54">
        <f t="shared" si="37"/>
        <v>0</v>
      </c>
      <c r="F900" s="56"/>
      <c r="G900" s="56"/>
    </row>
    <row r="901" spans="1:7" ht="25.5" customHeight="1">
      <c r="A901" s="50"/>
      <c r="B901" s="51"/>
      <c r="C901" s="53"/>
      <c r="D901" s="59">
        <f t="shared" si="36"/>
      </c>
      <c r="E901" s="54">
        <f t="shared" si="37"/>
        <v>0</v>
      </c>
      <c r="F901" s="56"/>
      <c r="G901" s="56"/>
    </row>
    <row r="902" spans="1:7" ht="25.5" customHeight="1">
      <c r="A902" s="50"/>
      <c r="B902" s="51"/>
      <c r="C902" s="53"/>
      <c r="D902" s="59">
        <f t="shared" si="36"/>
      </c>
      <c r="E902" s="54">
        <f t="shared" si="37"/>
        <v>0</v>
      </c>
      <c r="F902" s="56"/>
      <c r="G902" s="56"/>
    </row>
    <row r="903" spans="1:7" ht="25.5" customHeight="1">
      <c r="A903" s="50"/>
      <c r="B903" s="51"/>
      <c r="C903" s="53"/>
      <c r="D903" s="59">
        <f t="shared" si="36"/>
      </c>
      <c r="E903" s="54">
        <f t="shared" si="37"/>
        <v>0</v>
      </c>
      <c r="F903" s="56"/>
      <c r="G903" s="56"/>
    </row>
    <row r="904" spans="1:7" ht="25.5" customHeight="1">
      <c r="A904" s="50"/>
      <c r="B904" s="51"/>
      <c r="C904" s="53"/>
      <c r="D904" s="59">
        <f t="shared" si="36"/>
      </c>
      <c r="E904" s="54">
        <f t="shared" si="37"/>
        <v>0</v>
      </c>
      <c r="F904" s="56"/>
      <c r="G904" s="56"/>
    </row>
    <row r="905" spans="1:7" ht="25.5" customHeight="1">
      <c r="A905" s="50"/>
      <c r="B905" s="51"/>
      <c r="C905" s="53"/>
      <c r="D905" s="59">
        <f t="shared" si="36"/>
      </c>
      <c r="E905" s="54">
        <f t="shared" si="37"/>
        <v>0</v>
      </c>
      <c r="F905" s="56" t="s">
        <v>84</v>
      </c>
      <c r="G905" s="56"/>
    </row>
    <row r="906" spans="1:7" ht="25.5" customHeight="1">
      <c r="A906" s="50"/>
      <c r="B906" s="51"/>
      <c r="C906" s="53"/>
      <c r="D906" s="59">
        <f t="shared" si="36"/>
      </c>
      <c r="E906" s="57">
        <f t="shared" si="37"/>
        <v>0</v>
      </c>
      <c r="F906" s="58">
        <f>SUM(E887:E906)</f>
        <v>0</v>
      </c>
      <c r="G906" s="56"/>
    </row>
    <row r="907" spans="1:7" ht="25.5" customHeight="1">
      <c r="A907" s="50"/>
      <c r="B907" s="51"/>
      <c r="C907" s="53"/>
      <c r="D907" s="59">
        <f t="shared" si="36"/>
      </c>
      <c r="E907" s="54">
        <f t="shared" si="37"/>
        <v>0</v>
      </c>
      <c r="F907" s="56"/>
      <c r="G907" s="56"/>
    </row>
    <row r="908" spans="1:7" ht="25.5" customHeight="1">
      <c r="A908" s="50"/>
      <c r="B908" s="51"/>
      <c r="C908" s="53"/>
      <c r="D908" s="59">
        <f t="shared" si="36"/>
      </c>
      <c r="E908" s="54">
        <f t="shared" si="37"/>
        <v>0</v>
      </c>
      <c r="F908" s="56"/>
      <c r="G908" s="56"/>
    </row>
    <row r="909" spans="1:7" ht="25.5" customHeight="1">
      <c r="A909" s="50"/>
      <c r="B909" s="51"/>
      <c r="C909" s="53"/>
      <c r="D909" s="59">
        <f t="shared" si="36"/>
      </c>
      <c r="E909" s="54">
        <f t="shared" si="37"/>
        <v>0</v>
      </c>
      <c r="F909" s="56"/>
      <c r="G909" s="56"/>
    </row>
    <row r="910" spans="1:7" ht="25.5" customHeight="1">
      <c r="A910" s="50"/>
      <c r="B910" s="51"/>
      <c r="C910" s="53"/>
      <c r="D910" s="59">
        <f t="shared" si="36"/>
      </c>
      <c r="E910" s="54">
        <f t="shared" si="37"/>
        <v>0</v>
      </c>
      <c r="F910" s="56"/>
      <c r="G910" s="56"/>
    </row>
    <row r="911" spans="1:7" ht="25.5" customHeight="1">
      <c r="A911" s="50"/>
      <c r="B911" s="51"/>
      <c r="C911" s="53"/>
      <c r="D911" s="59">
        <f t="shared" si="36"/>
      </c>
      <c r="E911" s="54">
        <f t="shared" si="37"/>
        <v>0</v>
      </c>
      <c r="F911" s="56"/>
      <c r="G911" s="56"/>
    </row>
    <row r="912" spans="1:7" ht="25.5" customHeight="1">
      <c r="A912" s="50"/>
      <c r="B912" s="51"/>
      <c r="C912" s="53"/>
      <c r="D912" s="59">
        <f t="shared" si="36"/>
      </c>
      <c r="E912" s="54">
        <f t="shared" si="37"/>
        <v>0</v>
      </c>
      <c r="F912" s="56"/>
      <c r="G912" s="56"/>
    </row>
    <row r="913" spans="1:7" ht="25.5" customHeight="1">
      <c r="A913" s="50"/>
      <c r="B913" s="51"/>
      <c r="C913" s="53"/>
      <c r="D913" s="59">
        <f t="shared" si="36"/>
      </c>
      <c r="E913" s="54">
        <f t="shared" si="37"/>
        <v>0</v>
      </c>
      <c r="F913" s="56"/>
      <c r="G913" s="56"/>
    </row>
    <row r="914" spans="1:7" ht="25.5" customHeight="1">
      <c r="A914" s="50"/>
      <c r="B914" s="51"/>
      <c r="C914" s="53"/>
      <c r="D914" s="59">
        <f t="shared" si="36"/>
      </c>
      <c r="E914" s="54">
        <f t="shared" si="37"/>
        <v>0</v>
      </c>
      <c r="F914" s="56"/>
      <c r="G914" s="56"/>
    </row>
    <row r="915" spans="1:7" ht="25.5" customHeight="1">
      <c r="A915" s="50"/>
      <c r="B915" s="51"/>
      <c r="C915" s="53"/>
      <c r="D915" s="59">
        <f t="shared" si="36"/>
      </c>
      <c r="E915" s="54">
        <f t="shared" si="37"/>
        <v>0</v>
      </c>
      <c r="F915" s="56"/>
      <c r="G915" s="56"/>
    </row>
    <row r="916" spans="1:7" ht="25.5" customHeight="1">
      <c r="A916" s="50"/>
      <c r="B916" s="51"/>
      <c r="C916" s="53"/>
      <c r="D916" s="59">
        <f t="shared" si="36"/>
      </c>
      <c r="E916" s="54">
        <f t="shared" si="37"/>
        <v>0</v>
      </c>
      <c r="F916" s="56"/>
      <c r="G916" s="56"/>
    </row>
    <row r="917" spans="1:7" ht="25.5" customHeight="1">
      <c r="A917" s="50"/>
      <c r="B917" s="51"/>
      <c r="C917" s="53"/>
      <c r="D917" s="59">
        <f t="shared" si="36"/>
      </c>
      <c r="E917" s="54">
        <f t="shared" si="37"/>
        <v>0</v>
      </c>
      <c r="F917" s="56"/>
      <c r="G917" s="56"/>
    </row>
    <row r="918" spans="1:7" ht="25.5" customHeight="1">
      <c r="A918" s="50"/>
      <c r="B918" s="51"/>
      <c r="C918" s="53"/>
      <c r="D918" s="59">
        <f t="shared" si="36"/>
      </c>
      <c r="E918" s="54">
        <f t="shared" si="37"/>
        <v>0</v>
      </c>
      <c r="F918" s="56"/>
      <c r="G918" s="56"/>
    </row>
    <row r="919" spans="1:7" ht="25.5" customHeight="1">
      <c r="A919" s="50"/>
      <c r="B919" s="51"/>
      <c r="C919" s="53"/>
      <c r="D919" s="59">
        <f t="shared" si="36"/>
      </c>
      <c r="E919" s="54">
        <f t="shared" si="37"/>
        <v>0</v>
      </c>
      <c r="F919" s="56"/>
      <c r="G919" s="56"/>
    </row>
    <row r="920" spans="1:7" ht="25.5" customHeight="1">
      <c r="A920" s="50"/>
      <c r="B920" s="51"/>
      <c r="C920" s="53"/>
      <c r="D920" s="59">
        <f t="shared" si="36"/>
      </c>
      <c r="E920" s="54">
        <f t="shared" si="37"/>
        <v>0</v>
      </c>
      <c r="F920" s="56"/>
      <c r="G920" s="56"/>
    </row>
    <row r="921" spans="1:7" ht="25.5" customHeight="1">
      <c r="A921" s="50"/>
      <c r="B921" s="51"/>
      <c r="C921" s="53"/>
      <c r="D921" s="59">
        <f t="shared" si="36"/>
      </c>
      <c r="E921" s="54">
        <f t="shared" si="37"/>
        <v>0</v>
      </c>
      <c r="F921" s="56"/>
      <c r="G921" s="56"/>
    </row>
    <row r="922" spans="1:7" ht="25.5" customHeight="1">
      <c r="A922" s="50"/>
      <c r="B922" s="51"/>
      <c r="C922" s="53"/>
      <c r="D922" s="59">
        <f t="shared" si="36"/>
      </c>
      <c r="E922" s="54">
        <f t="shared" si="37"/>
        <v>0</v>
      </c>
      <c r="F922" s="56"/>
      <c r="G922" s="56"/>
    </row>
    <row r="923" spans="1:7" ht="25.5" customHeight="1">
      <c r="A923" s="50"/>
      <c r="B923" s="51"/>
      <c r="C923" s="53"/>
      <c r="D923" s="59">
        <f t="shared" si="36"/>
      </c>
      <c r="E923" s="54">
        <f t="shared" si="37"/>
        <v>0</v>
      </c>
      <c r="F923" s="56"/>
      <c r="G923" s="56"/>
    </row>
    <row r="924" spans="1:7" ht="25.5" customHeight="1">
      <c r="A924" s="50"/>
      <c r="B924" s="51"/>
      <c r="C924" s="53"/>
      <c r="D924" s="59">
        <f t="shared" si="36"/>
      </c>
      <c r="E924" s="54">
        <f t="shared" si="37"/>
        <v>0</v>
      </c>
      <c r="F924" s="56"/>
      <c r="G924" s="56"/>
    </row>
    <row r="925" spans="1:7" ht="25.5" customHeight="1">
      <c r="A925" s="50"/>
      <c r="B925" s="51"/>
      <c r="C925" s="53"/>
      <c r="D925" s="59">
        <f t="shared" si="36"/>
      </c>
      <c r="E925" s="57">
        <f t="shared" si="37"/>
        <v>0</v>
      </c>
      <c r="F925" s="56" t="s">
        <v>85</v>
      </c>
      <c r="G925" s="56"/>
    </row>
    <row r="926" spans="1:7" ht="25.5" customHeight="1">
      <c r="A926" s="50"/>
      <c r="B926" s="51"/>
      <c r="C926" s="53"/>
      <c r="D926" s="59">
        <f t="shared" si="36"/>
      </c>
      <c r="E926" s="54">
        <f t="shared" si="37"/>
        <v>0</v>
      </c>
      <c r="F926" s="58">
        <f>SUM(E907:E926)</f>
        <v>0</v>
      </c>
      <c r="G926" s="56"/>
    </row>
    <row r="927" spans="1:7" ht="25.5" customHeight="1">
      <c r="A927" s="50"/>
      <c r="B927" s="51"/>
      <c r="C927" s="53"/>
      <c r="D927" s="59">
        <f t="shared" si="36"/>
      </c>
      <c r="E927" s="54">
        <f t="shared" si="37"/>
        <v>0</v>
      </c>
      <c r="F927" s="56"/>
      <c r="G927" s="56"/>
    </row>
    <row r="928" spans="1:7" ht="25.5" customHeight="1">
      <c r="A928" s="50"/>
      <c r="B928" s="51"/>
      <c r="C928" s="53"/>
      <c r="D928" s="59">
        <f t="shared" si="36"/>
      </c>
      <c r="E928" s="54">
        <f t="shared" si="37"/>
        <v>0</v>
      </c>
      <c r="F928" s="56"/>
      <c r="G928" s="56"/>
    </row>
    <row r="929" spans="1:7" ht="25.5" customHeight="1">
      <c r="A929" s="50"/>
      <c r="B929" s="51"/>
      <c r="C929" s="53"/>
      <c r="D929" s="59">
        <f t="shared" si="36"/>
      </c>
      <c r="E929" s="54">
        <f t="shared" si="37"/>
        <v>0</v>
      </c>
      <c r="F929" s="56"/>
      <c r="G929" s="56"/>
    </row>
    <row r="930" spans="1:7" ht="25.5" customHeight="1">
      <c r="A930" s="50"/>
      <c r="B930" s="51"/>
      <c r="C930" s="53"/>
      <c r="D930" s="59">
        <f t="shared" si="36"/>
      </c>
      <c r="E930" s="54">
        <f t="shared" si="37"/>
        <v>0</v>
      </c>
      <c r="F930" s="56"/>
      <c r="G930" s="56"/>
    </row>
    <row r="931" spans="1:7" ht="25.5" customHeight="1">
      <c r="A931" s="50"/>
      <c r="B931" s="51"/>
      <c r="C931" s="53"/>
      <c r="D931" s="59">
        <f t="shared" si="36"/>
      </c>
      <c r="E931" s="54">
        <f t="shared" si="37"/>
        <v>0</v>
      </c>
      <c r="F931" s="56"/>
      <c r="G931" s="56"/>
    </row>
    <row r="932" spans="1:7" ht="25.5" customHeight="1">
      <c r="A932" s="50"/>
      <c r="B932" s="51"/>
      <c r="C932" s="53"/>
      <c r="D932" s="59">
        <f t="shared" si="36"/>
      </c>
      <c r="E932" s="54">
        <f t="shared" si="37"/>
        <v>0</v>
      </c>
      <c r="F932" s="56"/>
      <c r="G932" s="56"/>
    </row>
    <row r="933" spans="1:7" ht="25.5" customHeight="1">
      <c r="A933" s="50"/>
      <c r="B933" s="51"/>
      <c r="C933" s="53"/>
      <c r="D933" s="59">
        <f aca="true" t="shared" si="38" ref="D933:D996">IF(A933="","",D932+1)</f>
      </c>
      <c r="E933" s="54">
        <f aca="true" t="shared" si="39" ref="E933:E996">C933*10000</f>
        <v>0</v>
      </c>
      <c r="F933" s="56"/>
      <c r="G933" s="56"/>
    </row>
    <row r="934" spans="1:7" ht="25.5" customHeight="1">
      <c r="A934" s="50"/>
      <c r="B934" s="51"/>
      <c r="C934" s="53"/>
      <c r="D934" s="59">
        <f t="shared" si="38"/>
      </c>
      <c r="E934" s="54">
        <f t="shared" si="39"/>
        <v>0</v>
      </c>
      <c r="F934" s="56"/>
      <c r="G934" s="56"/>
    </row>
    <row r="935" spans="1:7" ht="25.5" customHeight="1">
      <c r="A935" s="50"/>
      <c r="B935" s="51"/>
      <c r="C935" s="53"/>
      <c r="D935" s="59">
        <f t="shared" si="38"/>
      </c>
      <c r="E935" s="54">
        <f t="shared" si="39"/>
        <v>0</v>
      </c>
      <c r="F935" s="56"/>
      <c r="G935" s="56"/>
    </row>
    <row r="936" spans="1:7" ht="25.5" customHeight="1">
      <c r="A936" s="50"/>
      <c r="B936" s="51"/>
      <c r="C936" s="53"/>
      <c r="D936" s="59">
        <f t="shared" si="38"/>
      </c>
      <c r="E936" s="54">
        <f t="shared" si="39"/>
        <v>0</v>
      </c>
      <c r="F936" s="56"/>
      <c r="G936" s="56"/>
    </row>
    <row r="937" spans="1:7" ht="25.5" customHeight="1">
      <c r="A937" s="50"/>
      <c r="B937" s="51"/>
      <c r="C937" s="53"/>
      <c r="D937" s="59">
        <f t="shared" si="38"/>
      </c>
      <c r="E937" s="54">
        <f t="shared" si="39"/>
        <v>0</v>
      </c>
      <c r="F937" s="56"/>
      <c r="G937" s="56"/>
    </row>
    <row r="938" spans="1:7" ht="25.5" customHeight="1">
      <c r="A938" s="50"/>
      <c r="B938" s="51"/>
      <c r="C938" s="53"/>
      <c r="D938" s="59">
        <f t="shared" si="38"/>
      </c>
      <c r="E938" s="54">
        <f t="shared" si="39"/>
        <v>0</v>
      </c>
      <c r="F938" s="56"/>
      <c r="G938" s="56"/>
    </row>
    <row r="939" spans="1:7" ht="25.5" customHeight="1">
      <c r="A939" s="50"/>
      <c r="B939" s="51"/>
      <c r="C939" s="53"/>
      <c r="D939" s="59">
        <f t="shared" si="38"/>
      </c>
      <c r="E939" s="54">
        <f t="shared" si="39"/>
        <v>0</v>
      </c>
      <c r="F939" s="56"/>
      <c r="G939" s="56"/>
    </row>
    <row r="940" spans="1:7" ht="25.5" customHeight="1">
      <c r="A940" s="50"/>
      <c r="B940" s="51"/>
      <c r="C940" s="53"/>
      <c r="D940" s="59">
        <f t="shared" si="38"/>
      </c>
      <c r="E940" s="54">
        <f t="shared" si="39"/>
        <v>0</v>
      </c>
      <c r="F940" s="56"/>
      <c r="G940" s="56"/>
    </row>
    <row r="941" spans="1:7" ht="25.5" customHeight="1">
      <c r="A941" s="50"/>
      <c r="B941" s="51"/>
      <c r="C941" s="53"/>
      <c r="D941" s="59">
        <f t="shared" si="38"/>
      </c>
      <c r="E941" s="54">
        <f t="shared" si="39"/>
        <v>0</v>
      </c>
      <c r="F941" s="56"/>
      <c r="G941" s="56"/>
    </row>
    <row r="942" spans="1:7" ht="25.5" customHeight="1">
      <c r="A942" s="50"/>
      <c r="B942" s="51"/>
      <c r="C942" s="53"/>
      <c r="D942" s="59">
        <f t="shared" si="38"/>
      </c>
      <c r="E942" s="54">
        <f t="shared" si="39"/>
        <v>0</v>
      </c>
      <c r="F942" s="56"/>
      <c r="G942" s="56"/>
    </row>
    <row r="943" spans="1:7" ht="25.5" customHeight="1">
      <c r="A943" s="50"/>
      <c r="B943" s="51"/>
      <c r="C943" s="53"/>
      <c r="D943" s="59">
        <f t="shared" si="38"/>
      </c>
      <c r="E943" s="54">
        <f t="shared" si="39"/>
        <v>0</v>
      </c>
      <c r="F943" s="56"/>
      <c r="G943" s="56"/>
    </row>
    <row r="944" spans="1:7" ht="25.5" customHeight="1">
      <c r="A944" s="50"/>
      <c r="B944" s="51"/>
      <c r="C944" s="53"/>
      <c r="D944" s="59">
        <f t="shared" si="38"/>
      </c>
      <c r="E944" s="57">
        <f t="shared" si="39"/>
        <v>0</v>
      </c>
      <c r="F944" s="56"/>
      <c r="G944" s="56"/>
    </row>
    <row r="945" spans="1:7" ht="25.5" customHeight="1">
      <c r="A945" s="50"/>
      <c r="B945" s="51"/>
      <c r="C945" s="53"/>
      <c r="D945" s="59">
        <f t="shared" si="38"/>
      </c>
      <c r="E945" s="54">
        <f t="shared" si="39"/>
        <v>0</v>
      </c>
      <c r="F945" s="56" t="s">
        <v>86</v>
      </c>
      <c r="G945" s="56"/>
    </row>
    <row r="946" spans="1:7" ht="25.5" customHeight="1">
      <c r="A946" s="50"/>
      <c r="B946" s="51"/>
      <c r="C946" s="53"/>
      <c r="D946" s="59">
        <f t="shared" si="38"/>
      </c>
      <c r="E946" s="54">
        <f t="shared" si="39"/>
        <v>0</v>
      </c>
      <c r="F946" s="58">
        <f>SUM(E927:E946)</f>
        <v>0</v>
      </c>
      <c r="G946" s="56"/>
    </row>
    <row r="947" spans="1:7" ht="25.5" customHeight="1">
      <c r="A947" s="50"/>
      <c r="B947" s="51"/>
      <c r="C947" s="53"/>
      <c r="D947" s="59">
        <f t="shared" si="38"/>
      </c>
      <c r="E947" s="54">
        <f t="shared" si="39"/>
        <v>0</v>
      </c>
      <c r="F947" s="56"/>
      <c r="G947" s="56"/>
    </row>
    <row r="948" spans="1:7" ht="25.5" customHeight="1">
      <c r="A948" s="50"/>
      <c r="B948" s="51"/>
      <c r="C948" s="53"/>
      <c r="D948" s="59">
        <f t="shared" si="38"/>
      </c>
      <c r="E948" s="54">
        <f t="shared" si="39"/>
        <v>0</v>
      </c>
      <c r="F948" s="56"/>
      <c r="G948" s="56"/>
    </row>
    <row r="949" spans="1:7" ht="25.5" customHeight="1">
      <c r="A949" s="50"/>
      <c r="B949" s="51"/>
      <c r="C949" s="53"/>
      <c r="D949" s="59">
        <f t="shared" si="38"/>
      </c>
      <c r="E949" s="54">
        <f t="shared" si="39"/>
        <v>0</v>
      </c>
      <c r="F949" s="56"/>
      <c r="G949" s="56"/>
    </row>
    <row r="950" spans="1:7" ht="25.5" customHeight="1">
      <c r="A950" s="50"/>
      <c r="B950" s="51"/>
      <c r="C950" s="53"/>
      <c r="D950" s="59">
        <f t="shared" si="38"/>
      </c>
      <c r="E950" s="54">
        <f t="shared" si="39"/>
        <v>0</v>
      </c>
      <c r="F950" s="56"/>
      <c r="G950" s="56"/>
    </row>
    <row r="951" spans="1:7" ht="25.5" customHeight="1">
      <c r="A951" s="50"/>
      <c r="B951" s="51"/>
      <c r="C951" s="53"/>
      <c r="D951" s="59">
        <f t="shared" si="38"/>
      </c>
      <c r="E951" s="54">
        <f t="shared" si="39"/>
        <v>0</v>
      </c>
      <c r="F951" s="56"/>
      <c r="G951" s="56"/>
    </row>
    <row r="952" spans="1:7" ht="25.5" customHeight="1">
      <c r="A952" s="50"/>
      <c r="B952" s="51"/>
      <c r="C952" s="53"/>
      <c r="D952" s="59">
        <f t="shared" si="38"/>
      </c>
      <c r="E952" s="54">
        <f t="shared" si="39"/>
        <v>0</v>
      </c>
      <c r="F952" s="56"/>
      <c r="G952" s="56"/>
    </row>
    <row r="953" spans="1:7" ht="25.5" customHeight="1">
      <c r="A953" s="50"/>
      <c r="B953" s="51"/>
      <c r="C953" s="53"/>
      <c r="D953" s="59">
        <f t="shared" si="38"/>
      </c>
      <c r="E953" s="54">
        <f t="shared" si="39"/>
        <v>0</v>
      </c>
      <c r="F953" s="56"/>
      <c r="G953" s="56"/>
    </row>
    <row r="954" spans="1:7" ht="25.5" customHeight="1">
      <c r="A954" s="50"/>
      <c r="B954" s="51"/>
      <c r="C954" s="53"/>
      <c r="D954" s="59">
        <f t="shared" si="38"/>
      </c>
      <c r="E954" s="54">
        <f t="shared" si="39"/>
        <v>0</v>
      </c>
      <c r="F954" s="56"/>
      <c r="G954" s="56"/>
    </row>
    <row r="955" spans="1:7" ht="25.5" customHeight="1">
      <c r="A955" s="50"/>
      <c r="B955" s="51"/>
      <c r="C955" s="53"/>
      <c r="D955" s="59">
        <f t="shared" si="38"/>
      </c>
      <c r="E955" s="54">
        <f t="shared" si="39"/>
        <v>0</v>
      </c>
      <c r="F955" s="56"/>
      <c r="G955" s="56"/>
    </row>
    <row r="956" spans="1:7" ht="25.5" customHeight="1">
      <c r="A956" s="50"/>
      <c r="B956" s="51"/>
      <c r="C956" s="53"/>
      <c r="D956" s="59">
        <f t="shared" si="38"/>
      </c>
      <c r="E956" s="54">
        <f t="shared" si="39"/>
        <v>0</v>
      </c>
      <c r="F956" s="56"/>
      <c r="G956" s="56"/>
    </row>
    <row r="957" spans="1:7" ht="25.5" customHeight="1">
      <c r="A957" s="50"/>
      <c r="B957" s="51"/>
      <c r="C957" s="53"/>
      <c r="D957" s="59">
        <f t="shared" si="38"/>
      </c>
      <c r="E957" s="54">
        <f t="shared" si="39"/>
        <v>0</v>
      </c>
      <c r="F957" s="56"/>
      <c r="G957" s="56"/>
    </row>
    <row r="958" spans="1:7" ht="25.5" customHeight="1">
      <c r="A958" s="50"/>
      <c r="B958" s="51"/>
      <c r="C958" s="53"/>
      <c r="D958" s="59">
        <f t="shared" si="38"/>
      </c>
      <c r="E958" s="54">
        <f t="shared" si="39"/>
        <v>0</v>
      </c>
      <c r="F958" s="56"/>
      <c r="G958" s="56"/>
    </row>
    <row r="959" spans="1:7" ht="25.5" customHeight="1">
      <c r="A959" s="50"/>
      <c r="B959" s="51"/>
      <c r="C959" s="53"/>
      <c r="D959" s="59">
        <f t="shared" si="38"/>
      </c>
      <c r="E959" s="54">
        <f t="shared" si="39"/>
        <v>0</v>
      </c>
      <c r="F959" s="56"/>
      <c r="G959" s="56"/>
    </row>
    <row r="960" spans="1:7" ht="25.5" customHeight="1">
      <c r="A960" s="50"/>
      <c r="B960" s="51"/>
      <c r="C960" s="53"/>
      <c r="D960" s="59">
        <f t="shared" si="38"/>
      </c>
      <c r="E960" s="54">
        <f t="shared" si="39"/>
        <v>0</v>
      </c>
      <c r="F960" s="56"/>
      <c r="G960" s="56"/>
    </row>
    <row r="961" spans="1:7" ht="25.5" customHeight="1">
      <c r="A961" s="50"/>
      <c r="B961" s="51"/>
      <c r="C961" s="53"/>
      <c r="D961" s="59">
        <f t="shared" si="38"/>
      </c>
      <c r="E961" s="54">
        <f t="shared" si="39"/>
        <v>0</v>
      </c>
      <c r="F961" s="56"/>
      <c r="G961" s="56"/>
    </row>
    <row r="962" spans="1:7" ht="25.5" customHeight="1">
      <c r="A962" s="50"/>
      <c r="B962" s="51"/>
      <c r="C962" s="53"/>
      <c r="D962" s="59">
        <f t="shared" si="38"/>
      </c>
      <c r="E962" s="54">
        <f t="shared" si="39"/>
        <v>0</v>
      </c>
      <c r="F962" s="56"/>
      <c r="G962" s="56"/>
    </row>
    <row r="963" spans="1:7" ht="25.5" customHeight="1">
      <c r="A963" s="50"/>
      <c r="B963" s="51"/>
      <c r="C963" s="53"/>
      <c r="D963" s="59">
        <f t="shared" si="38"/>
      </c>
      <c r="E963" s="57">
        <f t="shared" si="39"/>
        <v>0</v>
      </c>
      <c r="F963" s="56"/>
      <c r="G963" s="56"/>
    </row>
    <row r="964" spans="1:7" ht="25.5" customHeight="1">
      <c r="A964" s="50"/>
      <c r="B964" s="51"/>
      <c r="C964" s="53"/>
      <c r="D964" s="59">
        <f t="shared" si="38"/>
      </c>
      <c r="E964" s="54">
        <f t="shared" si="39"/>
        <v>0</v>
      </c>
      <c r="F964" s="56"/>
      <c r="G964" s="56"/>
    </row>
    <row r="965" spans="1:7" ht="25.5" customHeight="1">
      <c r="A965" s="50"/>
      <c r="B965" s="51"/>
      <c r="C965" s="53"/>
      <c r="D965" s="59">
        <f t="shared" si="38"/>
      </c>
      <c r="E965" s="54">
        <f t="shared" si="39"/>
        <v>0</v>
      </c>
      <c r="F965" s="56" t="s">
        <v>87</v>
      </c>
      <c r="G965" s="56"/>
    </row>
    <row r="966" spans="1:7" ht="25.5" customHeight="1">
      <c r="A966" s="50"/>
      <c r="B966" s="51"/>
      <c r="C966" s="53"/>
      <c r="D966" s="59">
        <f t="shared" si="38"/>
      </c>
      <c r="E966" s="54">
        <f t="shared" si="39"/>
        <v>0</v>
      </c>
      <c r="F966" s="58">
        <f>SUM(E947:E966)</f>
        <v>0</v>
      </c>
      <c r="G966" s="56"/>
    </row>
    <row r="967" spans="1:7" ht="25.5" customHeight="1">
      <c r="A967" s="50"/>
      <c r="B967" s="51"/>
      <c r="C967" s="53"/>
      <c r="D967" s="59">
        <f t="shared" si="38"/>
      </c>
      <c r="E967" s="54">
        <f t="shared" si="39"/>
        <v>0</v>
      </c>
      <c r="F967" s="56"/>
      <c r="G967" s="56"/>
    </row>
    <row r="968" spans="1:7" ht="25.5" customHeight="1">
      <c r="A968" s="50"/>
      <c r="B968" s="51"/>
      <c r="C968" s="53"/>
      <c r="D968" s="59">
        <f t="shared" si="38"/>
      </c>
      <c r="E968" s="54">
        <f t="shared" si="39"/>
        <v>0</v>
      </c>
      <c r="F968" s="56"/>
      <c r="G968" s="56"/>
    </row>
    <row r="969" spans="1:7" ht="25.5" customHeight="1">
      <c r="A969" s="50"/>
      <c r="B969" s="51"/>
      <c r="C969" s="53"/>
      <c r="D969" s="59">
        <f t="shared" si="38"/>
      </c>
      <c r="E969" s="54">
        <f t="shared" si="39"/>
        <v>0</v>
      </c>
      <c r="F969" s="56"/>
      <c r="G969" s="56"/>
    </row>
    <row r="970" spans="1:7" ht="25.5" customHeight="1">
      <c r="A970" s="50"/>
      <c r="B970" s="51"/>
      <c r="C970" s="53"/>
      <c r="D970" s="59">
        <f t="shared" si="38"/>
      </c>
      <c r="E970" s="54">
        <f t="shared" si="39"/>
        <v>0</v>
      </c>
      <c r="F970" s="56"/>
      <c r="G970" s="56"/>
    </row>
    <row r="971" spans="1:7" ht="25.5" customHeight="1">
      <c r="A971" s="50"/>
      <c r="B971" s="51"/>
      <c r="C971" s="53"/>
      <c r="D971" s="59">
        <f t="shared" si="38"/>
      </c>
      <c r="E971" s="54">
        <f t="shared" si="39"/>
        <v>0</v>
      </c>
      <c r="F971" s="56"/>
      <c r="G971" s="56"/>
    </row>
    <row r="972" spans="1:7" ht="25.5" customHeight="1">
      <c r="A972" s="50"/>
      <c r="B972" s="51"/>
      <c r="C972" s="53"/>
      <c r="D972" s="59">
        <f t="shared" si="38"/>
      </c>
      <c r="E972" s="54">
        <f t="shared" si="39"/>
        <v>0</v>
      </c>
      <c r="F972" s="56"/>
      <c r="G972" s="56"/>
    </row>
    <row r="973" spans="1:7" ht="25.5" customHeight="1">
      <c r="A973" s="50"/>
      <c r="B973" s="51"/>
      <c r="C973" s="53"/>
      <c r="D973" s="59">
        <f t="shared" si="38"/>
      </c>
      <c r="E973" s="54">
        <f t="shared" si="39"/>
        <v>0</v>
      </c>
      <c r="F973" s="56"/>
      <c r="G973" s="56"/>
    </row>
    <row r="974" spans="1:7" ht="25.5" customHeight="1">
      <c r="A974" s="50"/>
      <c r="B974" s="51"/>
      <c r="C974" s="53"/>
      <c r="D974" s="59">
        <f t="shared" si="38"/>
      </c>
      <c r="E974" s="54">
        <f t="shared" si="39"/>
        <v>0</v>
      </c>
      <c r="F974" s="56"/>
      <c r="G974" s="56"/>
    </row>
    <row r="975" spans="1:7" ht="25.5" customHeight="1">
      <c r="A975" s="50"/>
      <c r="B975" s="51"/>
      <c r="C975" s="53"/>
      <c r="D975" s="59">
        <f t="shared" si="38"/>
      </c>
      <c r="E975" s="54">
        <f t="shared" si="39"/>
        <v>0</v>
      </c>
      <c r="F975" s="56"/>
      <c r="G975" s="56"/>
    </row>
    <row r="976" spans="1:7" ht="25.5" customHeight="1">
      <c r="A976" s="50"/>
      <c r="B976" s="51"/>
      <c r="C976" s="53"/>
      <c r="D976" s="59">
        <f t="shared" si="38"/>
      </c>
      <c r="E976" s="54">
        <f t="shared" si="39"/>
        <v>0</v>
      </c>
      <c r="F976" s="56"/>
      <c r="G976" s="56"/>
    </row>
    <row r="977" spans="1:7" ht="25.5" customHeight="1">
      <c r="A977" s="50"/>
      <c r="B977" s="51"/>
      <c r="C977" s="53"/>
      <c r="D977" s="59">
        <f t="shared" si="38"/>
      </c>
      <c r="E977" s="54">
        <f t="shared" si="39"/>
        <v>0</v>
      </c>
      <c r="F977" s="56"/>
      <c r="G977" s="56"/>
    </row>
    <row r="978" spans="1:7" ht="25.5" customHeight="1">
      <c r="A978" s="50"/>
      <c r="B978" s="51"/>
      <c r="C978" s="53"/>
      <c r="D978" s="59">
        <f t="shared" si="38"/>
      </c>
      <c r="E978" s="54">
        <f t="shared" si="39"/>
        <v>0</v>
      </c>
      <c r="F978" s="56"/>
      <c r="G978" s="56"/>
    </row>
    <row r="979" spans="1:7" ht="25.5" customHeight="1">
      <c r="A979" s="50"/>
      <c r="B979" s="51"/>
      <c r="C979" s="53"/>
      <c r="D979" s="59">
        <f t="shared" si="38"/>
      </c>
      <c r="E979" s="54">
        <f t="shared" si="39"/>
        <v>0</v>
      </c>
      <c r="F979" s="56"/>
      <c r="G979" s="56"/>
    </row>
    <row r="980" spans="1:7" ht="25.5" customHeight="1">
      <c r="A980" s="50"/>
      <c r="B980" s="51"/>
      <c r="C980" s="53"/>
      <c r="D980" s="59">
        <f t="shared" si="38"/>
      </c>
      <c r="E980" s="54">
        <f t="shared" si="39"/>
        <v>0</v>
      </c>
      <c r="F980" s="56"/>
      <c r="G980" s="56"/>
    </row>
    <row r="981" spans="1:7" ht="25.5" customHeight="1">
      <c r="A981" s="50"/>
      <c r="B981" s="51"/>
      <c r="C981" s="53"/>
      <c r="D981" s="59">
        <f t="shared" si="38"/>
      </c>
      <c r="E981" s="54">
        <f t="shared" si="39"/>
        <v>0</v>
      </c>
      <c r="F981" s="56"/>
      <c r="G981" s="56"/>
    </row>
    <row r="982" spans="1:7" ht="25.5" customHeight="1">
      <c r="A982" s="50"/>
      <c r="B982" s="51"/>
      <c r="C982" s="53"/>
      <c r="D982" s="59">
        <f t="shared" si="38"/>
      </c>
      <c r="E982" s="57">
        <f t="shared" si="39"/>
        <v>0</v>
      </c>
      <c r="F982" s="56"/>
      <c r="G982" s="56"/>
    </row>
    <row r="983" spans="1:7" ht="25.5" customHeight="1">
      <c r="A983" s="50"/>
      <c r="B983" s="51"/>
      <c r="C983" s="53"/>
      <c r="D983" s="59">
        <f t="shared" si="38"/>
      </c>
      <c r="E983" s="54">
        <f t="shared" si="39"/>
        <v>0</v>
      </c>
      <c r="F983" s="56"/>
      <c r="G983" s="56"/>
    </row>
    <row r="984" spans="1:7" ht="25.5" customHeight="1">
      <c r="A984" s="50"/>
      <c r="B984" s="51"/>
      <c r="C984" s="53"/>
      <c r="D984" s="59">
        <f t="shared" si="38"/>
      </c>
      <c r="E984" s="54">
        <f t="shared" si="39"/>
        <v>0</v>
      </c>
      <c r="F984" s="56"/>
      <c r="G984" s="56"/>
    </row>
    <row r="985" spans="1:7" ht="25.5" customHeight="1">
      <c r="A985" s="50"/>
      <c r="B985" s="51"/>
      <c r="C985" s="53"/>
      <c r="D985" s="59">
        <f t="shared" si="38"/>
      </c>
      <c r="E985" s="54">
        <f t="shared" si="39"/>
        <v>0</v>
      </c>
      <c r="F985" s="56" t="s">
        <v>88</v>
      </c>
      <c r="G985" s="56"/>
    </row>
    <row r="986" spans="1:7" ht="25.5" customHeight="1">
      <c r="A986" s="50"/>
      <c r="B986" s="51"/>
      <c r="C986" s="53"/>
      <c r="D986" s="59">
        <f t="shared" si="38"/>
      </c>
      <c r="E986" s="54">
        <f t="shared" si="39"/>
        <v>0</v>
      </c>
      <c r="F986" s="58">
        <f>SUM(E967:E986)</f>
        <v>0</v>
      </c>
      <c r="G986" s="56"/>
    </row>
    <row r="987" spans="1:7" ht="25.5" customHeight="1">
      <c r="A987" s="50"/>
      <c r="B987" s="51"/>
      <c r="C987" s="53"/>
      <c r="D987" s="59">
        <f t="shared" si="38"/>
      </c>
      <c r="E987" s="54">
        <f t="shared" si="39"/>
        <v>0</v>
      </c>
      <c r="F987" s="56"/>
      <c r="G987" s="56"/>
    </row>
    <row r="988" spans="1:7" ht="25.5" customHeight="1">
      <c r="A988" s="50"/>
      <c r="B988" s="51"/>
      <c r="C988" s="53"/>
      <c r="D988" s="59">
        <f t="shared" si="38"/>
      </c>
      <c r="E988" s="54">
        <f t="shared" si="39"/>
        <v>0</v>
      </c>
      <c r="F988" s="56"/>
      <c r="G988" s="56"/>
    </row>
    <row r="989" spans="1:7" ht="25.5" customHeight="1">
      <c r="A989" s="50"/>
      <c r="B989" s="51"/>
      <c r="C989" s="53"/>
      <c r="D989" s="59">
        <f t="shared" si="38"/>
      </c>
      <c r="E989" s="54">
        <f t="shared" si="39"/>
        <v>0</v>
      </c>
      <c r="F989" s="56"/>
      <c r="G989" s="56"/>
    </row>
    <row r="990" spans="1:7" ht="25.5" customHeight="1">
      <c r="A990" s="50"/>
      <c r="B990" s="51"/>
      <c r="C990" s="53"/>
      <c r="D990" s="59">
        <f t="shared" si="38"/>
      </c>
      <c r="E990" s="54">
        <f t="shared" si="39"/>
        <v>0</v>
      </c>
      <c r="F990" s="56"/>
      <c r="G990" s="56"/>
    </row>
    <row r="991" spans="1:7" ht="25.5" customHeight="1">
      <c r="A991" s="50"/>
      <c r="B991" s="51"/>
      <c r="C991" s="53"/>
      <c r="D991" s="59">
        <f t="shared" si="38"/>
      </c>
      <c r="E991" s="54">
        <f t="shared" si="39"/>
        <v>0</v>
      </c>
      <c r="F991" s="56"/>
      <c r="G991" s="56"/>
    </row>
    <row r="992" spans="1:7" ht="25.5" customHeight="1">
      <c r="A992" s="50"/>
      <c r="B992" s="51"/>
      <c r="C992" s="53"/>
      <c r="D992" s="59">
        <f t="shared" si="38"/>
      </c>
      <c r="E992" s="54">
        <f t="shared" si="39"/>
        <v>0</v>
      </c>
      <c r="F992" s="56"/>
      <c r="G992" s="56"/>
    </row>
    <row r="993" spans="1:7" ht="25.5" customHeight="1">
      <c r="A993" s="50"/>
      <c r="B993" s="51"/>
      <c r="C993" s="53"/>
      <c r="D993" s="59">
        <f t="shared" si="38"/>
      </c>
      <c r="E993" s="54">
        <f t="shared" si="39"/>
        <v>0</v>
      </c>
      <c r="F993" s="56"/>
      <c r="G993" s="56"/>
    </row>
    <row r="994" spans="1:7" ht="25.5" customHeight="1">
      <c r="A994" s="50"/>
      <c r="B994" s="51"/>
      <c r="C994" s="53"/>
      <c r="D994" s="59">
        <f t="shared" si="38"/>
      </c>
      <c r="E994" s="54">
        <f t="shared" si="39"/>
        <v>0</v>
      </c>
      <c r="F994" s="56"/>
      <c r="G994" s="56"/>
    </row>
    <row r="995" spans="1:7" ht="25.5" customHeight="1">
      <c r="A995" s="50"/>
      <c r="B995" s="51"/>
      <c r="C995" s="53"/>
      <c r="D995" s="59">
        <f t="shared" si="38"/>
      </c>
      <c r="E995" s="54">
        <f t="shared" si="39"/>
        <v>0</v>
      </c>
      <c r="F995" s="56"/>
      <c r="G995" s="56"/>
    </row>
    <row r="996" spans="1:7" ht="25.5" customHeight="1">
      <c r="A996" s="50"/>
      <c r="B996" s="51"/>
      <c r="C996" s="53"/>
      <c r="D996" s="59">
        <f t="shared" si="38"/>
      </c>
      <c r="E996" s="54">
        <f t="shared" si="39"/>
        <v>0</v>
      </c>
      <c r="F996" s="56"/>
      <c r="G996" s="56"/>
    </row>
    <row r="997" spans="1:7" ht="25.5" customHeight="1">
      <c r="A997" s="50"/>
      <c r="B997" s="51"/>
      <c r="C997" s="53"/>
      <c r="D997" s="59">
        <f aca="true" t="shared" si="40" ref="D997:D1006">IF(A997="","",D996+1)</f>
      </c>
      <c r="E997" s="54">
        <f aca="true" t="shared" si="41" ref="E997:E1005">C997*10000</f>
        <v>0</v>
      </c>
      <c r="F997" s="56"/>
      <c r="G997" s="56"/>
    </row>
    <row r="998" spans="1:7" ht="25.5" customHeight="1">
      <c r="A998" s="50"/>
      <c r="B998" s="51"/>
      <c r="C998" s="53"/>
      <c r="D998" s="59">
        <f t="shared" si="40"/>
      </c>
      <c r="E998" s="54">
        <f t="shared" si="41"/>
        <v>0</v>
      </c>
      <c r="F998" s="56"/>
      <c r="G998" s="56"/>
    </row>
    <row r="999" spans="1:7" ht="25.5" customHeight="1">
      <c r="A999" s="50"/>
      <c r="B999" s="51"/>
      <c r="C999" s="53"/>
      <c r="D999" s="59">
        <f t="shared" si="40"/>
      </c>
      <c r="E999" s="54">
        <f t="shared" si="41"/>
        <v>0</v>
      </c>
      <c r="F999" s="56"/>
      <c r="G999" s="56"/>
    </row>
    <row r="1000" spans="1:7" ht="25.5" customHeight="1">
      <c r="A1000" s="50"/>
      <c r="B1000" s="51"/>
      <c r="C1000" s="53"/>
      <c r="D1000" s="59">
        <f t="shared" si="40"/>
      </c>
      <c r="E1000" s="54">
        <f t="shared" si="41"/>
        <v>0</v>
      </c>
      <c r="F1000" s="56"/>
      <c r="G1000" s="56"/>
    </row>
    <row r="1001" spans="1:7" ht="25.5" customHeight="1">
      <c r="A1001" s="50"/>
      <c r="B1001" s="51"/>
      <c r="C1001" s="53"/>
      <c r="D1001" s="59">
        <f t="shared" si="40"/>
      </c>
      <c r="E1001" s="57">
        <f t="shared" si="41"/>
        <v>0</v>
      </c>
      <c r="F1001" s="56"/>
      <c r="G1001" s="56"/>
    </row>
    <row r="1002" spans="1:7" ht="25.5" customHeight="1">
      <c r="A1002" s="50"/>
      <c r="B1002" s="51"/>
      <c r="C1002" s="53"/>
      <c r="D1002" s="59">
        <f t="shared" si="40"/>
      </c>
      <c r="E1002" s="54">
        <f t="shared" si="41"/>
        <v>0</v>
      </c>
      <c r="F1002" s="56"/>
      <c r="G1002" s="56"/>
    </row>
    <row r="1003" spans="1:7" ht="25.5" customHeight="1">
      <c r="A1003" s="50"/>
      <c r="B1003" s="51"/>
      <c r="C1003" s="53"/>
      <c r="D1003" s="59">
        <f t="shared" si="40"/>
      </c>
      <c r="E1003" s="54">
        <f t="shared" si="41"/>
        <v>0</v>
      </c>
      <c r="F1003" s="56"/>
      <c r="G1003" s="56"/>
    </row>
    <row r="1004" spans="1:7" ht="25.5" customHeight="1">
      <c r="A1004" s="50"/>
      <c r="B1004" s="51"/>
      <c r="C1004" s="53"/>
      <c r="D1004" s="59">
        <f t="shared" si="40"/>
      </c>
      <c r="E1004" s="54">
        <f t="shared" si="41"/>
        <v>0</v>
      </c>
      <c r="F1004" s="56"/>
      <c r="G1004" s="56"/>
    </row>
    <row r="1005" spans="1:7" ht="25.5" customHeight="1">
      <c r="A1005" s="50"/>
      <c r="B1005" s="51"/>
      <c r="C1005" s="53"/>
      <c r="D1005" s="59">
        <f t="shared" si="40"/>
      </c>
      <c r="E1005" s="54">
        <f t="shared" si="41"/>
        <v>0</v>
      </c>
      <c r="F1005" s="56" t="s">
        <v>89</v>
      </c>
      <c r="G1005" s="56"/>
    </row>
    <row r="1006" spans="1:7" ht="25.5" customHeight="1">
      <c r="A1006" s="50"/>
      <c r="B1006" s="51"/>
      <c r="C1006" s="53"/>
      <c r="D1006" s="59">
        <f t="shared" si="40"/>
      </c>
      <c r="E1006" s="54">
        <f>C1006*10000</f>
        <v>0</v>
      </c>
      <c r="F1006" s="58">
        <f>SUM(E987:E1006)</f>
        <v>0</v>
      </c>
      <c r="G1006" s="56"/>
    </row>
    <row r="1007" ht="25.5" customHeight="1"/>
    <row r="1008" ht="25.5" customHeight="1"/>
    <row r="1009" ht="25.5" customHeight="1"/>
    <row r="1010" ht="25.5" customHeight="1"/>
    <row r="1011" ht="25.5" customHeight="1"/>
    <row r="1012" ht="25.5" customHeight="1"/>
    <row r="1013" ht="25.5" customHeight="1"/>
    <row r="1014" ht="25.5" customHeight="1"/>
    <row r="1015" ht="25.5" customHeight="1"/>
    <row r="1016" ht="25.5" customHeight="1"/>
    <row r="1017" ht="25.5" customHeight="1"/>
    <row r="1018" ht="25.5" customHeight="1"/>
    <row r="1019" ht="25.5" customHeight="1"/>
    <row r="1020" ht="25.5" customHeight="1"/>
    <row r="1021" ht="25.5" customHeight="1"/>
    <row r="1022" ht="25.5" customHeight="1"/>
    <row r="1023" ht="25.5" customHeight="1"/>
    <row r="1024" ht="25.5" customHeight="1"/>
    <row r="1025" ht="25.5" customHeight="1"/>
    <row r="1026" ht="25.5" customHeight="1"/>
  </sheetData>
  <sheetProtection sheet="1" selectLockedCells="1"/>
  <mergeCells count="2">
    <mergeCell ref="B3:E3"/>
    <mergeCell ref="B4:C4"/>
  </mergeCells>
  <dataValidations count="3">
    <dataValidation allowBlank="1" showInputMessage="1" showErrorMessage="1" imeMode="halfAlpha" sqref="C2"/>
    <dataValidation allowBlank="1" showInputMessage="1" showErrorMessage="1" imeMode="fullKatakana" sqref="B7:B1006"/>
    <dataValidation allowBlank="1" showInputMessage="1" showErrorMessage="1" imeMode="off" sqref="A7:A1006 C7:C1006"/>
  </dataValidations>
  <printOptions/>
  <pageMargins left="0.9055118110236221" right="0" top="0.35433070866141736" bottom="0.2362204724409449" header="0.1968503937007874" footer="0.1968503937007874"/>
  <pageSetup horizontalDpi="300" verticalDpi="300" orientation="portrait" paperSize="9" r:id="rId2"/>
  <rowBreaks count="49" manualBreakCount="49">
    <brk id="26" max="4" man="1"/>
    <brk id="46" max="4" man="1"/>
    <brk id="66" max="4" man="1"/>
    <brk id="86" max="4" man="1"/>
    <brk id="106" max="4" man="1"/>
    <brk id="126" max="4" man="1"/>
    <brk id="146" max="4" man="1"/>
    <brk id="166" max="4" man="1"/>
    <brk id="186" max="4" man="1"/>
    <brk id="206" max="4" man="1"/>
    <brk id="226" max="4" man="1"/>
    <brk id="246" max="4" man="1"/>
    <brk id="266" max="4" man="1"/>
    <brk id="286" max="4" man="1"/>
    <brk id="306" max="4" man="1"/>
    <brk id="326" max="4" man="1"/>
    <brk id="346" max="4" man="1"/>
    <brk id="366" max="4" man="1"/>
    <brk id="386" max="4" man="1"/>
    <brk id="406" max="4" man="1"/>
    <brk id="426" max="4" man="1"/>
    <brk id="446" max="4" man="1"/>
    <brk id="466" max="4" man="1"/>
    <brk id="486" max="4" man="1"/>
    <brk id="506" max="4" man="1"/>
    <brk id="526" max="4" man="1"/>
    <brk id="546" max="4" man="1"/>
    <brk id="566" max="4" man="1"/>
    <brk id="586" max="4" man="1"/>
    <brk id="606" max="4" man="1"/>
    <brk id="626" max="4" man="1"/>
    <brk id="646" max="4" man="1"/>
    <brk id="666" max="4" man="1"/>
    <brk id="686" max="4" man="1"/>
    <brk id="706" max="4" man="1"/>
    <brk id="726" max="4" man="1"/>
    <brk id="746" max="4" man="1"/>
    <brk id="766" max="4" man="1"/>
    <brk id="786" max="4" man="1"/>
    <brk id="806" max="4" man="1"/>
    <brk id="826" max="4" man="1"/>
    <brk id="846" max="4" man="1"/>
    <brk id="866" max="4" man="1"/>
    <brk id="886" max="4" man="1"/>
    <brk id="906" max="4" man="1"/>
    <brk id="926" max="4" man="1"/>
    <brk id="946" max="4" man="1"/>
    <brk id="966" max="4" man="1"/>
    <brk id="986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G1850"/>
  <sheetViews>
    <sheetView view="pageBreakPreview" zoomScale="70" zoomScaleSheetLayoutView="70" zoomScalePageLayoutView="0" workbookViewId="0" topLeftCell="A1">
      <selection activeCell="A6" sqref="A6:D6"/>
    </sheetView>
  </sheetViews>
  <sheetFormatPr defaultColWidth="5.50390625" defaultRowHeight="13.5"/>
  <cols>
    <col min="1" max="14" width="5.625" style="2" customWidth="1"/>
    <col min="15" max="15" width="3.625" style="2" customWidth="1"/>
    <col min="16" max="16" width="5.625" style="2" customWidth="1"/>
    <col min="17" max="16384" width="5.50390625" style="2" customWidth="1"/>
  </cols>
  <sheetData>
    <row r="1" spans="1:15" ht="13.5">
      <c r="A1" s="71" t="s">
        <v>11</v>
      </c>
      <c r="B1" s="71"/>
      <c r="C1" s="71"/>
      <c r="D1" s="71"/>
      <c r="E1" s="71"/>
      <c r="F1" s="71"/>
      <c r="G1" s="71"/>
      <c r="H1" s="9"/>
      <c r="I1" s="4"/>
      <c r="J1" s="4"/>
      <c r="K1" s="4"/>
      <c r="L1" s="4"/>
      <c r="M1" s="7" t="s">
        <v>15</v>
      </c>
      <c r="N1" s="4"/>
      <c r="O1" s="5"/>
    </row>
    <row r="2" spans="1:16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11" s="1" customFormat="1" ht="24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</row>
    <row r="4" spans="1:16" ht="13.5">
      <c r="A4" s="6"/>
      <c r="B4" s="6"/>
      <c r="C4" s="6"/>
      <c r="E4" s="4"/>
      <c r="F4" s="4"/>
      <c r="G4" s="4"/>
      <c r="H4" s="4"/>
      <c r="I4" s="4"/>
      <c r="J4" s="4"/>
      <c r="K4" s="4"/>
      <c r="L4" s="4"/>
      <c r="M4" s="4"/>
      <c r="N4" s="4"/>
      <c r="P4" s="4"/>
    </row>
    <row r="5" spans="1:16" ht="22.5" customHeight="1">
      <c r="A5" s="73" t="s">
        <v>10</v>
      </c>
      <c r="B5" s="73"/>
      <c r="C5" s="73"/>
      <c r="D5" s="73"/>
      <c r="E5" s="74" t="s">
        <v>8</v>
      </c>
      <c r="F5" s="74"/>
      <c r="G5" s="74"/>
      <c r="H5" s="74" t="s">
        <v>1</v>
      </c>
      <c r="I5" s="74"/>
      <c r="J5" s="74"/>
      <c r="K5" s="74" t="s">
        <v>13</v>
      </c>
      <c r="L5" s="74"/>
      <c r="M5" s="74"/>
      <c r="N5" s="74" t="s">
        <v>3</v>
      </c>
      <c r="O5" s="74"/>
      <c r="P5" s="74"/>
    </row>
    <row r="6" spans="1:16" ht="25.5" customHeight="1">
      <c r="A6" s="75">
        <f>'入力(貼付）'!$A$2</f>
        <v>0</v>
      </c>
      <c r="B6" s="75"/>
      <c r="C6" s="75"/>
      <c r="D6" s="75"/>
      <c r="E6" s="76">
        <f>'入力(貼付）'!$B$2</f>
        <v>0</v>
      </c>
      <c r="F6" s="76"/>
      <c r="G6" s="76"/>
      <c r="H6" s="76">
        <f>'入力(貼付）'!$C$2</f>
        <v>0</v>
      </c>
      <c r="I6" s="76"/>
      <c r="J6" s="76"/>
      <c r="K6" s="37">
        <v>1</v>
      </c>
      <c r="L6" s="26" t="s">
        <v>26</v>
      </c>
      <c r="M6" s="36">
        <f>'入力(貼付）'!$F$2</f>
        <v>0</v>
      </c>
      <c r="N6" s="100" t="s">
        <v>23</v>
      </c>
      <c r="O6" s="100"/>
      <c r="P6" s="100"/>
    </row>
    <row r="7" spans="1:16" ht="25.5" customHeight="1">
      <c r="A7" s="74" t="s">
        <v>2</v>
      </c>
      <c r="B7" s="74"/>
      <c r="C7" s="74"/>
      <c r="D7" s="74"/>
      <c r="E7" s="78">
        <f>'入力(貼付）'!$B$3</f>
        <v>0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80"/>
    </row>
    <row r="8" spans="1:16" ht="13.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P8" s="10" t="s">
        <v>14</v>
      </c>
    </row>
    <row r="9" spans="1:16" ht="22.5" customHeight="1">
      <c r="A9" s="8" t="s">
        <v>4</v>
      </c>
      <c r="B9" s="70" t="s">
        <v>7</v>
      </c>
      <c r="C9" s="70"/>
      <c r="D9" s="70"/>
      <c r="E9" s="70" t="s">
        <v>9</v>
      </c>
      <c r="F9" s="70"/>
      <c r="G9" s="70"/>
      <c r="H9" s="70"/>
      <c r="I9" s="70"/>
      <c r="J9" s="70"/>
      <c r="K9" s="70" t="s">
        <v>5</v>
      </c>
      <c r="L9" s="70"/>
      <c r="M9" s="70"/>
      <c r="N9" s="70"/>
      <c r="O9" s="70"/>
      <c r="P9" s="70"/>
    </row>
    <row r="10" spans="1:16" ht="25.5" customHeight="1">
      <c r="A10" s="23">
        <v>1</v>
      </c>
      <c r="B10" s="81">
        <f>IF('入力(貼付）'!A7="","",'入力(貼付）'!A7)</f>
      </c>
      <c r="C10" s="81"/>
      <c r="D10" s="81"/>
      <c r="E10" s="82">
        <f>IF('入力(貼付）'!B7="","",'入力(貼付）'!B7)</f>
      </c>
      <c r="F10" s="83"/>
      <c r="G10" s="83"/>
      <c r="H10" s="83"/>
      <c r="I10" s="83"/>
      <c r="J10" s="84"/>
      <c r="K10" s="85">
        <f>IF('入力(貼付）'!C7="","",'入力(貼付）'!E7)</f>
      </c>
      <c r="L10" s="86"/>
      <c r="M10" s="86"/>
      <c r="N10" s="86"/>
      <c r="O10" s="86"/>
      <c r="P10" s="87"/>
    </row>
    <row r="11" spans="1:16" ht="25.5" customHeight="1">
      <c r="A11" s="23">
        <v>2</v>
      </c>
      <c r="B11" s="81">
        <f>IF('入力(貼付）'!A8="","",'入力(貼付）'!A8)</f>
      </c>
      <c r="C11" s="81"/>
      <c r="D11" s="81"/>
      <c r="E11" s="82">
        <f>IF('入力(貼付）'!B8="","",'入力(貼付）'!B8)</f>
      </c>
      <c r="F11" s="83"/>
      <c r="G11" s="83"/>
      <c r="H11" s="83"/>
      <c r="I11" s="83"/>
      <c r="J11" s="84"/>
      <c r="K11" s="85">
        <f>IF('入力(貼付）'!C8="","",'入力(貼付）'!E8)</f>
      </c>
      <c r="L11" s="86"/>
      <c r="M11" s="86"/>
      <c r="N11" s="86"/>
      <c r="O11" s="86"/>
      <c r="P11" s="87"/>
    </row>
    <row r="12" spans="1:16" ht="25.5" customHeight="1">
      <c r="A12" s="23">
        <v>3</v>
      </c>
      <c r="B12" s="81">
        <f>IF('入力(貼付）'!A9="","",'入力(貼付）'!A9)</f>
      </c>
      <c r="C12" s="81"/>
      <c r="D12" s="81"/>
      <c r="E12" s="82">
        <f>IF('入力(貼付）'!B9="","",'入力(貼付）'!B9)</f>
      </c>
      <c r="F12" s="83"/>
      <c r="G12" s="83"/>
      <c r="H12" s="83"/>
      <c r="I12" s="83"/>
      <c r="J12" s="84"/>
      <c r="K12" s="85">
        <f>IF('入力(貼付）'!C9="","",'入力(貼付）'!E9)</f>
      </c>
      <c r="L12" s="86"/>
      <c r="M12" s="86"/>
      <c r="N12" s="86"/>
      <c r="O12" s="86"/>
      <c r="P12" s="87"/>
    </row>
    <row r="13" spans="1:16" ht="25.5" customHeight="1">
      <c r="A13" s="23">
        <v>4</v>
      </c>
      <c r="B13" s="81">
        <f>IF('入力(貼付）'!A10="","",'入力(貼付）'!A10)</f>
      </c>
      <c r="C13" s="81"/>
      <c r="D13" s="81"/>
      <c r="E13" s="82">
        <f>IF('入力(貼付）'!B10="","",'入力(貼付）'!B10)</f>
      </c>
      <c r="F13" s="83"/>
      <c r="G13" s="83"/>
      <c r="H13" s="83"/>
      <c r="I13" s="83"/>
      <c r="J13" s="84"/>
      <c r="K13" s="85">
        <f>IF('入力(貼付）'!C10="","",'入力(貼付）'!E10)</f>
      </c>
      <c r="L13" s="86"/>
      <c r="M13" s="86"/>
      <c r="N13" s="86"/>
      <c r="O13" s="86"/>
      <c r="P13" s="87"/>
    </row>
    <row r="14" spans="1:16" ht="25.5" customHeight="1">
      <c r="A14" s="23">
        <v>5</v>
      </c>
      <c r="B14" s="81">
        <f>IF('入力(貼付）'!A11="","",'入力(貼付）'!A11)</f>
      </c>
      <c r="C14" s="81"/>
      <c r="D14" s="81"/>
      <c r="E14" s="82">
        <f>IF('入力(貼付）'!B11="","",'入力(貼付）'!B11)</f>
      </c>
      <c r="F14" s="83"/>
      <c r="G14" s="83"/>
      <c r="H14" s="83"/>
      <c r="I14" s="83"/>
      <c r="J14" s="84"/>
      <c r="K14" s="85">
        <f>IF('入力(貼付）'!C11="","",'入力(貼付）'!E11)</f>
      </c>
      <c r="L14" s="86"/>
      <c r="M14" s="86"/>
      <c r="N14" s="86"/>
      <c r="O14" s="86"/>
      <c r="P14" s="87"/>
    </row>
    <row r="15" spans="1:16" ht="25.5" customHeight="1">
      <c r="A15" s="23">
        <v>6</v>
      </c>
      <c r="B15" s="81">
        <f>IF('入力(貼付）'!A12="","",'入力(貼付）'!A12)</f>
      </c>
      <c r="C15" s="81"/>
      <c r="D15" s="81"/>
      <c r="E15" s="82">
        <f>IF('入力(貼付）'!B12="","",'入力(貼付）'!B12)</f>
      </c>
      <c r="F15" s="83"/>
      <c r="G15" s="83"/>
      <c r="H15" s="83"/>
      <c r="I15" s="83"/>
      <c r="J15" s="84"/>
      <c r="K15" s="85">
        <f>IF('入力(貼付）'!C12="","",'入力(貼付）'!E12)</f>
      </c>
      <c r="L15" s="86"/>
      <c r="M15" s="86"/>
      <c r="N15" s="86"/>
      <c r="O15" s="86"/>
      <c r="P15" s="87"/>
    </row>
    <row r="16" spans="1:16" ht="25.5" customHeight="1">
      <c r="A16" s="23">
        <v>7</v>
      </c>
      <c r="B16" s="81">
        <f>IF('入力(貼付）'!A13="","",'入力(貼付）'!A13)</f>
      </c>
      <c r="C16" s="81"/>
      <c r="D16" s="81"/>
      <c r="E16" s="82">
        <f>IF('入力(貼付）'!B13="","",'入力(貼付）'!B13)</f>
      </c>
      <c r="F16" s="83"/>
      <c r="G16" s="83"/>
      <c r="H16" s="83"/>
      <c r="I16" s="83"/>
      <c r="J16" s="84"/>
      <c r="K16" s="85">
        <f>IF('入力(貼付）'!C13="","",'入力(貼付）'!E13)</f>
      </c>
      <c r="L16" s="86"/>
      <c r="M16" s="86"/>
      <c r="N16" s="86"/>
      <c r="O16" s="86"/>
      <c r="P16" s="87"/>
    </row>
    <row r="17" spans="1:16" ht="25.5" customHeight="1">
      <c r="A17" s="23">
        <v>8</v>
      </c>
      <c r="B17" s="81">
        <f>IF('入力(貼付）'!A14="","",'入力(貼付）'!A14)</f>
      </c>
      <c r="C17" s="81"/>
      <c r="D17" s="81"/>
      <c r="E17" s="82">
        <f>IF('入力(貼付）'!B14="","",'入力(貼付）'!B14)</f>
      </c>
      <c r="F17" s="83"/>
      <c r="G17" s="83"/>
      <c r="H17" s="83"/>
      <c r="I17" s="83"/>
      <c r="J17" s="84"/>
      <c r="K17" s="85">
        <f>IF('入力(貼付）'!C14="","",'入力(貼付）'!E14)</f>
      </c>
      <c r="L17" s="86"/>
      <c r="M17" s="86"/>
      <c r="N17" s="86"/>
      <c r="O17" s="86"/>
      <c r="P17" s="87"/>
    </row>
    <row r="18" spans="1:16" ht="25.5" customHeight="1">
      <c r="A18" s="23">
        <v>9</v>
      </c>
      <c r="B18" s="81">
        <f>IF('入力(貼付）'!A15="","",'入力(貼付）'!A15)</f>
      </c>
      <c r="C18" s="81"/>
      <c r="D18" s="81"/>
      <c r="E18" s="82">
        <f>IF('入力(貼付）'!B15="","",'入力(貼付）'!B15)</f>
      </c>
      <c r="F18" s="83"/>
      <c r="G18" s="83"/>
      <c r="H18" s="83"/>
      <c r="I18" s="83"/>
      <c r="J18" s="84"/>
      <c r="K18" s="85">
        <f>IF('入力(貼付）'!C15="","",'入力(貼付）'!E15)</f>
      </c>
      <c r="L18" s="86"/>
      <c r="M18" s="86"/>
      <c r="N18" s="86"/>
      <c r="O18" s="86"/>
      <c r="P18" s="87"/>
    </row>
    <row r="19" spans="1:16" ht="25.5" customHeight="1">
      <c r="A19" s="23">
        <v>10</v>
      </c>
      <c r="B19" s="81">
        <f>IF('入力(貼付）'!A16="","",'入力(貼付）'!A16)</f>
      </c>
      <c r="C19" s="81"/>
      <c r="D19" s="81"/>
      <c r="E19" s="82">
        <f>IF('入力(貼付）'!B16="","",'入力(貼付）'!B16)</f>
      </c>
      <c r="F19" s="83"/>
      <c r="G19" s="83"/>
      <c r="H19" s="83"/>
      <c r="I19" s="83"/>
      <c r="J19" s="84"/>
      <c r="K19" s="85">
        <f>IF('入力(貼付）'!C16="","",'入力(貼付）'!E16)</f>
      </c>
      <c r="L19" s="86"/>
      <c r="M19" s="86"/>
      <c r="N19" s="86"/>
      <c r="O19" s="86"/>
      <c r="P19" s="87"/>
    </row>
    <row r="20" spans="1:16" ht="25.5" customHeight="1">
      <c r="A20" s="23">
        <v>11</v>
      </c>
      <c r="B20" s="81">
        <f>IF('入力(貼付）'!A17="","",'入力(貼付）'!A17)</f>
      </c>
      <c r="C20" s="81"/>
      <c r="D20" s="81"/>
      <c r="E20" s="82">
        <f>IF('入力(貼付）'!B17="","",'入力(貼付）'!B17)</f>
      </c>
      <c r="F20" s="83"/>
      <c r="G20" s="83"/>
      <c r="H20" s="83"/>
      <c r="I20" s="83"/>
      <c r="J20" s="84"/>
      <c r="K20" s="85">
        <f>IF('入力(貼付）'!C17="","",'入力(貼付）'!E17)</f>
      </c>
      <c r="L20" s="86"/>
      <c r="M20" s="86"/>
      <c r="N20" s="86"/>
      <c r="O20" s="86"/>
      <c r="P20" s="87"/>
    </row>
    <row r="21" spans="1:16" ht="25.5" customHeight="1">
      <c r="A21" s="23">
        <v>12</v>
      </c>
      <c r="B21" s="81">
        <f>IF('入力(貼付）'!A18="","",'入力(貼付）'!A18)</f>
      </c>
      <c r="C21" s="81"/>
      <c r="D21" s="81"/>
      <c r="E21" s="82">
        <f>IF('入力(貼付）'!B18="","",'入力(貼付）'!B18)</f>
      </c>
      <c r="F21" s="83"/>
      <c r="G21" s="83"/>
      <c r="H21" s="83"/>
      <c r="I21" s="83"/>
      <c r="J21" s="84"/>
      <c r="K21" s="85">
        <f>IF('入力(貼付）'!C18="","",'入力(貼付）'!E18)</f>
      </c>
      <c r="L21" s="86"/>
      <c r="M21" s="86"/>
      <c r="N21" s="86"/>
      <c r="O21" s="86"/>
      <c r="P21" s="87"/>
    </row>
    <row r="22" spans="1:16" ht="25.5" customHeight="1">
      <c r="A22" s="23">
        <v>13</v>
      </c>
      <c r="B22" s="81">
        <f>IF('入力(貼付）'!A19="","",'入力(貼付）'!A19)</f>
      </c>
      <c r="C22" s="81"/>
      <c r="D22" s="81"/>
      <c r="E22" s="82">
        <f>IF('入力(貼付）'!B19="","",'入力(貼付）'!B19)</f>
      </c>
      <c r="F22" s="83"/>
      <c r="G22" s="83"/>
      <c r="H22" s="83"/>
      <c r="I22" s="83"/>
      <c r="J22" s="84"/>
      <c r="K22" s="85">
        <f>IF('入力(貼付）'!C19="","",'入力(貼付）'!E19)</f>
      </c>
      <c r="L22" s="86"/>
      <c r="M22" s="86"/>
      <c r="N22" s="86"/>
      <c r="O22" s="86"/>
      <c r="P22" s="87"/>
    </row>
    <row r="23" spans="1:16" ht="25.5" customHeight="1">
      <c r="A23" s="23">
        <v>14</v>
      </c>
      <c r="B23" s="81">
        <f>IF('入力(貼付）'!A20="","",'入力(貼付）'!A20)</f>
      </c>
      <c r="C23" s="81"/>
      <c r="D23" s="81"/>
      <c r="E23" s="82">
        <f>IF('入力(貼付）'!B20="","",'入力(貼付）'!B20)</f>
      </c>
      <c r="F23" s="83"/>
      <c r="G23" s="83"/>
      <c r="H23" s="83"/>
      <c r="I23" s="83"/>
      <c r="J23" s="84"/>
      <c r="K23" s="85">
        <f>IF('入力(貼付）'!C20="","",'入力(貼付）'!E20)</f>
      </c>
      <c r="L23" s="86"/>
      <c r="M23" s="86"/>
      <c r="N23" s="86"/>
      <c r="O23" s="86"/>
      <c r="P23" s="87"/>
    </row>
    <row r="24" spans="1:16" ht="25.5" customHeight="1">
      <c r="A24" s="23">
        <v>15</v>
      </c>
      <c r="B24" s="81">
        <f>IF('入力(貼付）'!A21="","",'入力(貼付）'!A21)</f>
      </c>
      <c r="C24" s="81"/>
      <c r="D24" s="81"/>
      <c r="E24" s="82">
        <f>IF('入力(貼付）'!B21="","",'入力(貼付）'!B21)</f>
      </c>
      <c r="F24" s="83"/>
      <c r="G24" s="83"/>
      <c r="H24" s="83"/>
      <c r="I24" s="83"/>
      <c r="J24" s="84"/>
      <c r="K24" s="85">
        <f>IF('入力(貼付）'!C21="","",'入力(貼付）'!E21)</f>
      </c>
      <c r="L24" s="86"/>
      <c r="M24" s="86"/>
      <c r="N24" s="86"/>
      <c r="O24" s="86"/>
      <c r="P24" s="87"/>
    </row>
    <row r="25" spans="1:16" ht="25.5" customHeight="1">
      <c r="A25" s="23">
        <v>16</v>
      </c>
      <c r="B25" s="81">
        <f>IF('入力(貼付）'!A22="","",'入力(貼付）'!A22)</f>
      </c>
      <c r="C25" s="81"/>
      <c r="D25" s="81"/>
      <c r="E25" s="82">
        <f>IF('入力(貼付）'!B22="","",'入力(貼付）'!B22)</f>
      </c>
      <c r="F25" s="83"/>
      <c r="G25" s="83"/>
      <c r="H25" s="83"/>
      <c r="I25" s="83"/>
      <c r="J25" s="84"/>
      <c r="K25" s="85">
        <f>IF('入力(貼付）'!C22="","",'入力(貼付）'!E22)</f>
      </c>
      <c r="L25" s="86"/>
      <c r="M25" s="86"/>
      <c r="N25" s="86"/>
      <c r="O25" s="86"/>
      <c r="P25" s="87"/>
    </row>
    <row r="26" spans="1:16" ht="25.5" customHeight="1">
      <c r="A26" s="23">
        <v>17</v>
      </c>
      <c r="B26" s="81">
        <f>IF('入力(貼付）'!A23="","",'入力(貼付）'!A23)</f>
      </c>
      <c r="C26" s="81"/>
      <c r="D26" s="81"/>
      <c r="E26" s="82">
        <f>IF('入力(貼付）'!B23="","",'入力(貼付）'!B23)</f>
      </c>
      <c r="F26" s="83"/>
      <c r="G26" s="83"/>
      <c r="H26" s="83"/>
      <c r="I26" s="83"/>
      <c r="J26" s="84"/>
      <c r="K26" s="85">
        <f>IF('入力(貼付）'!C23="","",'入力(貼付）'!E23)</f>
      </c>
      <c r="L26" s="86"/>
      <c r="M26" s="86"/>
      <c r="N26" s="86"/>
      <c r="O26" s="86"/>
      <c r="P26" s="87"/>
    </row>
    <row r="27" spans="1:16" ht="25.5" customHeight="1">
      <c r="A27" s="23">
        <v>18</v>
      </c>
      <c r="B27" s="81">
        <f>IF('入力(貼付）'!A24="","",'入力(貼付）'!A24)</f>
      </c>
      <c r="C27" s="81"/>
      <c r="D27" s="81"/>
      <c r="E27" s="82">
        <f>IF('入力(貼付）'!B24="","",'入力(貼付）'!B24)</f>
      </c>
      <c r="F27" s="83"/>
      <c r="G27" s="83"/>
      <c r="H27" s="83"/>
      <c r="I27" s="83"/>
      <c r="J27" s="84"/>
      <c r="K27" s="85">
        <f>IF('入力(貼付）'!C24="","",'入力(貼付）'!E24)</f>
      </c>
      <c r="L27" s="86"/>
      <c r="M27" s="86"/>
      <c r="N27" s="86"/>
      <c r="O27" s="86"/>
      <c r="P27" s="87"/>
    </row>
    <row r="28" spans="1:16" ht="25.5" customHeight="1">
      <c r="A28" s="23">
        <v>19</v>
      </c>
      <c r="B28" s="81">
        <f>IF('入力(貼付）'!A25="","",'入力(貼付）'!A25)</f>
      </c>
      <c r="C28" s="81"/>
      <c r="D28" s="81"/>
      <c r="E28" s="82">
        <f>IF('入力(貼付）'!B25="","",'入力(貼付）'!B25)</f>
      </c>
      <c r="F28" s="83"/>
      <c r="G28" s="83"/>
      <c r="H28" s="83"/>
      <c r="I28" s="83"/>
      <c r="J28" s="84"/>
      <c r="K28" s="85">
        <f>IF('入力(貼付）'!C25="","",'入力(貼付）'!E25)</f>
      </c>
      <c r="L28" s="86"/>
      <c r="M28" s="86"/>
      <c r="N28" s="86"/>
      <c r="O28" s="86"/>
      <c r="P28" s="87"/>
    </row>
    <row r="29" spans="1:16" ht="25.5" customHeight="1">
      <c r="A29" s="23">
        <v>20</v>
      </c>
      <c r="B29" s="81">
        <f>IF('入力(貼付）'!A26="","",'入力(貼付）'!A26)</f>
      </c>
      <c r="C29" s="81"/>
      <c r="D29" s="81"/>
      <c r="E29" s="82">
        <f>IF('入力(貼付）'!B26="","",'入力(貼付）'!B26)</f>
      </c>
      <c r="F29" s="83"/>
      <c r="G29" s="83"/>
      <c r="H29" s="83"/>
      <c r="I29" s="83"/>
      <c r="J29" s="84"/>
      <c r="K29" s="85">
        <f>IF('入力(貼付）'!C26="","",'入力(貼付）'!E26)</f>
      </c>
      <c r="L29" s="86"/>
      <c r="M29" s="86"/>
      <c r="N29" s="86"/>
      <c r="O29" s="86"/>
      <c r="P29" s="87"/>
    </row>
    <row r="30" spans="1:23" ht="25.5" customHeight="1">
      <c r="A30" s="88" t="s">
        <v>12</v>
      </c>
      <c r="B30" s="89"/>
      <c r="C30" s="89"/>
      <c r="D30" s="90"/>
      <c r="E30" s="91">
        <f>IF(COUNT(B10:D29)=0,"",COUNT(B10:D29))</f>
      </c>
      <c r="F30" s="92"/>
      <c r="G30" s="92"/>
      <c r="H30" s="92"/>
      <c r="I30" s="92"/>
      <c r="J30" s="11" t="s">
        <v>6</v>
      </c>
      <c r="K30" s="85">
        <f>SUM(K10:P29)</f>
        <v>0</v>
      </c>
      <c r="L30" s="86"/>
      <c r="M30" s="86"/>
      <c r="N30" s="86"/>
      <c r="O30" s="86"/>
      <c r="P30" s="87"/>
      <c r="W30" s="12"/>
    </row>
    <row r="31" spans="1:16" ht="13.5">
      <c r="A31" s="38" t="s">
        <v>36</v>
      </c>
      <c r="B31" s="38"/>
      <c r="C31" s="38"/>
      <c r="D31" s="38"/>
      <c r="E31" s="38"/>
      <c r="F31" s="38"/>
      <c r="G31" s="7"/>
      <c r="H31" s="7"/>
      <c r="I31" s="7"/>
      <c r="J31" s="7"/>
      <c r="K31" s="4"/>
      <c r="L31" s="4"/>
      <c r="M31" s="4"/>
      <c r="N31" s="4"/>
      <c r="O31" s="39"/>
      <c r="P31" s="4"/>
    </row>
    <row r="32" spans="1:16" ht="13.5">
      <c r="A32" s="38" t="s">
        <v>37</v>
      </c>
      <c r="B32" s="38"/>
      <c r="C32" s="38"/>
      <c r="D32" s="38"/>
      <c r="E32" s="38"/>
      <c r="F32" s="38"/>
      <c r="G32" s="7"/>
      <c r="H32" s="7"/>
      <c r="I32" s="7"/>
      <c r="J32" s="7"/>
      <c r="K32" s="4"/>
      <c r="L32" s="4"/>
      <c r="M32" s="4"/>
      <c r="N32" s="4"/>
      <c r="O32" s="39"/>
      <c r="P32" s="4"/>
    </row>
    <row r="33" spans="1:16" ht="13.5">
      <c r="A33" s="38" t="s">
        <v>38</v>
      </c>
      <c r="B33" s="38"/>
      <c r="C33" s="38"/>
      <c r="D33" s="38"/>
      <c r="E33" s="38"/>
      <c r="F33" s="38"/>
      <c r="G33" s="7"/>
      <c r="H33" s="7"/>
      <c r="I33" s="7"/>
      <c r="J33" s="7"/>
      <c r="K33" s="4"/>
      <c r="L33" s="4"/>
      <c r="M33" s="4"/>
      <c r="N33" s="4"/>
      <c r="O33" s="39"/>
      <c r="P33" s="4"/>
    </row>
    <row r="34" spans="1:16" ht="13.5">
      <c r="A34" s="40" t="s">
        <v>39</v>
      </c>
      <c r="B34" s="7"/>
      <c r="C34" s="7"/>
      <c r="D34" s="7"/>
      <c r="E34" s="7"/>
      <c r="F34" s="7"/>
      <c r="G34" s="70" t="s">
        <v>40</v>
      </c>
      <c r="H34" s="70"/>
      <c r="I34" s="70"/>
      <c r="J34" s="70"/>
      <c r="K34" s="70"/>
      <c r="L34" s="70"/>
      <c r="M34" s="70"/>
      <c r="N34" s="70"/>
      <c r="O34" s="70"/>
      <c r="P34" s="70"/>
    </row>
    <row r="35" spans="1:16" ht="25.5" customHeight="1">
      <c r="A35" s="70" t="s">
        <v>41</v>
      </c>
      <c r="B35" s="70"/>
      <c r="C35" s="70" t="s">
        <v>42</v>
      </c>
      <c r="D35" s="70"/>
      <c r="E35" s="41"/>
      <c r="F35" s="41"/>
      <c r="G35" s="97">
        <f>'入力(貼付）'!$D$2</f>
        <v>0</v>
      </c>
      <c r="H35" s="93"/>
      <c r="I35" s="88"/>
      <c r="J35" s="42" t="s">
        <v>6</v>
      </c>
      <c r="K35" s="98">
        <f>'入力(貼付）'!$E$2</f>
        <v>0</v>
      </c>
      <c r="L35" s="99"/>
      <c r="M35" s="99"/>
      <c r="N35" s="99"/>
      <c r="O35" s="99"/>
      <c r="P35" s="43" t="s">
        <v>43</v>
      </c>
    </row>
    <row r="36" spans="1:16" ht="22.5" customHeight="1">
      <c r="A36" s="93"/>
      <c r="B36" s="93"/>
      <c r="C36" s="96"/>
      <c r="D36" s="96"/>
      <c r="E36" s="44"/>
      <c r="F36" s="44"/>
      <c r="G36" s="45"/>
      <c r="H36" s="44"/>
      <c r="I36" s="4"/>
      <c r="J36" s="4"/>
      <c r="K36" s="4"/>
      <c r="L36" s="4"/>
      <c r="M36" s="4"/>
      <c r="N36" s="4"/>
      <c r="O36" s="45"/>
      <c r="P36" s="4"/>
    </row>
    <row r="37" spans="1:16" ht="22.5" customHeight="1">
      <c r="A37" s="93"/>
      <c r="B37" s="93"/>
      <c r="C37" s="96"/>
      <c r="D37" s="96"/>
      <c r="E37" s="46"/>
      <c r="F37" s="46"/>
      <c r="G37" s="61" t="s">
        <v>92</v>
      </c>
      <c r="H37" s="61"/>
      <c r="I37" s="61"/>
      <c r="J37" s="69">
        <f>'入力(貼付）'!B4</f>
        <v>0</v>
      </c>
      <c r="K37" s="69"/>
      <c r="L37" s="69"/>
      <c r="M37" s="69"/>
      <c r="N37" s="69"/>
      <c r="O37" s="69"/>
      <c r="P37" s="69"/>
    </row>
    <row r="38" spans="1:15" ht="13.5">
      <c r="A38" s="71" t="s">
        <v>11</v>
      </c>
      <c r="B38" s="71"/>
      <c r="C38" s="71"/>
      <c r="D38" s="71"/>
      <c r="E38" s="71"/>
      <c r="F38" s="71"/>
      <c r="G38" s="71"/>
      <c r="H38" s="9"/>
      <c r="I38" s="4"/>
      <c r="J38" s="4"/>
      <c r="K38" s="4"/>
      <c r="L38" s="4"/>
      <c r="M38" s="7" t="s">
        <v>15</v>
      </c>
      <c r="N38" s="4"/>
      <c r="O38" s="5"/>
    </row>
    <row r="39" spans="1:16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11" s="1" customFormat="1" ht="24">
      <c r="A40" s="72" t="s">
        <v>0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</row>
    <row r="41" spans="1:16" ht="13.5">
      <c r="A41" s="6"/>
      <c r="B41" s="6"/>
      <c r="C41" s="6"/>
      <c r="E41" s="4"/>
      <c r="F41" s="4"/>
      <c r="G41" s="4"/>
      <c r="H41" s="4"/>
      <c r="I41" s="4"/>
      <c r="J41" s="4"/>
      <c r="K41" s="4"/>
      <c r="L41" s="4"/>
      <c r="M41" s="4"/>
      <c r="N41" s="4"/>
      <c r="P41" s="4"/>
    </row>
    <row r="42" spans="1:16" ht="22.5" customHeight="1">
      <c r="A42" s="73" t="s">
        <v>10</v>
      </c>
      <c r="B42" s="73"/>
      <c r="C42" s="73"/>
      <c r="D42" s="73"/>
      <c r="E42" s="74" t="s">
        <v>8</v>
      </c>
      <c r="F42" s="74"/>
      <c r="G42" s="74"/>
      <c r="H42" s="74" t="s">
        <v>1</v>
      </c>
      <c r="I42" s="74"/>
      <c r="J42" s="74"/>
      <c r="K42" s="74" t="s">
        <v>13</v>
      </c>
      <c r="L42" s="74"/>
      <c r="M42" s="74"/>
      <c r="N42" s="74" t="s">
        <v>3</v>
      </c>
      <c r="O42" s="74"/>
      <c r="P42" s="74"/>
    </row>
    <row r="43" spans="1:16" ht="25.5" customHeight="1">
      <c r="A43" s="75">
        <f>IF($M43="","",'入力(貼付）'!$A$2)</f>
      </c>
      <c r="B43" s="75"/>
      <c r="C43" s="75"/>
      <c r="D43" s="75"/>
      <c r="E43" s="76">
        <f>IF($M43="","",'入力(貼付）'!$B$2)</f>
      </c>
      <c r="F43" s="76"/>
      <c r="G43" s="76"/>
      <c r="H43" s="76">
        <f>IF($M43="","",'入力(貼付）'!$C$2)</f>
      </c>
      <c r="I43" s="76"/>
      <c r="J43" s="76"/>
      <c r="K43" s="37">
        <f>IF($M43="","",2)</f>
      </c>
      <c r="L43" s="26" t="s">
        <v>26</v>
      </c>
      <c r="M43" s="36">
        <f>IF('入力(貼付）'!$F$2&lt;2,"",'入力(貼付）'!$F$2)</f>
      </c>
      <c r="N43" s="77">
        <f>IF(K43="","",30)</f>
      </c>
      <c r="O43" s="77"/>
      <c r="P43" s="77"/>
    </row>
    <row r="44" spans="1:16" ht="25.5" customHeight="1">
      <c r="A44" s="74" t="s">
        <v>2</v>
      </c>
      <c r="B44" s="74"/>
      <c r="C44" s="74"/>
      <c r="D44" s="74"/>
      <c r="E44" s="78">
        <f>IF(A43="","",$E$7)</f>
      </c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80"/>
    </row>
    <row r="45" spans="1:16" ht="16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P45" s="10" t="s">
        <v>14</v>
      </c>
    </row>
    <row r="46" spans="1:16" ht="22.5" customHeight="1">
      <c r="A46" s="8" t="s">
        <v>4</v>
      </c>
      <c r="B46" s="70" t="s">
        <v>7</v>
      </c>
      <c r="C46" s="70"/>
      <c r="D46" s="70"/>
      <c r="E46" s="70" t="s">
        <v>9</v>
      </c>
      <c r="F46" s="70"/>
      <c r="G46" s="70"/>
      <c r="H46" s="70"/>
      <c r="I46" s="70"/>
      <c r="J46" s="70"/>
      <c r="K46" s="70" t="s">
        <v>5</v>
      </c>
      <c r="L46" s="70"/>
      <c r="M46" s="70"/>
      <c r="N46" s="70"/>
      <c r="O46" s="70"/>
      <c r="P46" s="70"/>
    </row>
    <row r="47" spans="1:16" ht="25.5" customHeight="1">
      <c r="A47" s="23">
        <v>21</v>
      </c>
      <c r="B47" s="81">
        <f>IF('入力(貼付）'!A27="","",'入力(貼付）'!A27)</f>
      </c>
      <c r="C47" s="81"/>
      <c r="D47" s="81"/>
      <c r="E47" s="82">
        <f>IF('入力(貼付）'!B27="","",'入力(貼付）'!B27)</f>
      </c>
      <c r="F47" s="83"/>
      <c r="G47" s="83"/>
      <c r="H47" s="83"/>
      <c r="I47" s="83"/>
      <c r="J47" s="84"/>
      <c r="K47" s="85">
        <f>IF('入力(貼付）'!C27="","",'入力(貼付）'!E27)</f>
      </c>
      <c r="L47" s="86"/>
      <c r="M47" s="86"/>
      <c r="N47" s="86"/>
      <c r="O47" s="86"/>
      <c r="P47" s="87"/>
    </row>
    <row r="48" spans="1:16" ht="25.5" customHeight="1">
      <c r="A48" s="23">
        <v>22</v>
      </c>
      <c r="B48" s="81">
        <f>IF('入力(貼付）'!A28="","",'入力(貼付）'!A28)</f>
      </c>
      <c r="C48" s="81"/>
      <c r="D48" s="81"/>
      <c r="E48" s="82">
        <f>IF('入力(貼付）'!B28="","",'入力(貼付）'!B28)</f>
      </c>
      <c r="F48" s="83"/>
      <c r="G48" s="83"/>
      <c r="H48" s="83"/>
      <c r="I48" s="83"/>
      <c r="J48" s="84"/>
      <c r="K48" s="85">
        <f>IF('入力(貼付）'!C28="","",'入力(貼付）'!E28)</f>
      </c>
      <c r="L48" s="86"/>
      <c r="M48" s="86"/>
      <c r="N48" s="86"/>
      <c r="O48" s="86"/>
      <c r="P48" s="87"/>
    </row>
    <row r="49" spans="1:16" ht="25.5" customHeight="1">
      <c r="A49" s="23">
        <v>23</v>
      </c>
      <c r="B49" s="81">
        <f>IF('入力(貼付）'!A29="","",'入力(貼付）'!A29)</f>
      </c>
      <c r="C49" s="81"/>
      <c r="D49" s="81"/>
      <c r="E49" s="82">
        <f>IF('入力(貼付）'!B29="","",'入力(貼付）'!B29)</f>
      </c>
      <c r="F49" s="83"/>
      <c r="G49" s="83"/>
      <c r="H49" s="83"/>
      <c r="I49" s="83"/>
      <c r="J49" s="84"/>
      <c r="K49" s="85">
        <f>IF('入力(貼付）'!C29="","",'入力(貼付）'!E29)</f>
      </c>
      <c r="L49" s="86"/>
      <c r="M49" s="86"/>
      <c r="N49" s="86"/>
      <c r="O49" s="86"/>
      <c r="P49" s="87"/>
    </row>
    <row r="50" spans="1:16" ht="25.5" customHeight="1">
      <c r="A50" s="23">
        <v>24</v>
      </c>
      <c r="B50" s="81">
        <f>IF('入力(貼付）'!A30="","",'入力(貼付）'!A30)</f>
      </c>
      <c r="C50" s="81"/>
      <c r="D50" s="81"/>
      <c r="E50" s="82">
        <f>IF('入力(貼付）'!B30="","",'入力(貼付）'!B30)</f>
      </c>
      <c r="F50" s="83"/>
      <c r="G50" s="83"/>
      <c r="H50" s="83"/>
      <c r="I50" s="83"/>
      <c r="J50" s="84"/>
      <c r="K50" s="85">
        <f>IF('入力(貼付）'!C30="","",'入力(貼付）'!E30)</f>
      </c>
      <c r="L50" s="86"/>
      <c r="M50" s="86"/>
      <c r="N50" s="86"/>
      <c r="O50" s="86"/>
      <c r="P50" s="87"/>
    </row>
    <row r="51" spans="1:16" ht="25.5" customHeight="1">
      <c r="A51" s="23">
        <v>25</v>
      </c>
      <c r="B51" s="81">
        <f>IF('入力(貼付）'!A31="","",'入力(貼付）'!A31)</f>
      </c>
      <c r="C51" s="81"/>
      <c r="D51" s="81"/>
      <c r="E51" s="82">
        <f>IF('入力(貼付）'!B31="","",'入力(貼付）'!B31)</f>
      </c>
      <c r="F51" s="83"/>
      <c r="G51" s="83"/>
      <c r="H51" s="83"/>
      <c r="I51" s="83"/>
      <c r="J51" s="84"/>
      <c r="K51" s="85">
        <f>IF('入力(貼付）'!C31="","",'入力(貼付）'!E31)</f>
      </c>
      <c r="L51" s="86"/>
      <c r="M51" s="86"/>
      <c r="N51" s="86"/>
      <c r="O51" s="86"/>
      <c r="P51" s="87"/>
    </row>
    <row r="52" spans="1:16" ht="25.5" customHeight="1">
      <c r="A52" s="23">
        <v>26</v>
      </c>
      <c r="B52" s="81">
        <f>IF('入力(貼付）'!A32="","",'入力(貼付）'!A32)</f>
      </c>
      <c r="C52" s="81"/>
      <c r="D52" s="81"/>
      <c r="E52" s="82">
        <f>IF('入力(貼付）'!B32="","",'入力(貼付）'!B32)</f>
      </c>
      <c r="F52" s="83"/>
      <c r="G52" s="83"/>
      <c r="H52" s="83"/>
      <c r="I52" s="83"/>
      <c r="J52" s="84"/>
      <c r="K52" s="85">
        <f>IF('入力(貼付）'!C32="","",'入力(貼付）'!E32)</f>
      </c>
      <c r="L52" s="86"/>
      <c r="M52" s="86"/>
      <c r="N52" s="86"/>
      <c r="O52" s="86"/>
      <c r="P52" s="87"/>
    </row>
    <row r="53" spans="1:16" ht="25.5" customHeight="1">
      <c r="A53" s="23">
        <v>27</v>
      </c>
      <c r="B53" s="81">
        <f>IF('入力(貼付）'!A33="","",'入力(貼付）'!A33)</f>
      </c>
      <c r="C53" s="81"/>
      <c r="D53" s="81"/>
      <c r="E53" s="82">
        <f>IF('入力(貼付）'!B33="","",'入力(貼付）'!B33)</f>
      </c>
      <c r="F53" s="83"/>
      <c r="G53" s="83"/>
      <c r="H53" s="83"/>
      <c r="I53" s="83"/>
      <c r="J53" s="84"/>
      <c r="K53" s="85">
        <f>IF('入力(貼付）'!C33="","",'入力(貼付）'!E33)</f>
      </c>
      <c r="L53" s="86"/>
      <c r="M53" s="86"/>
      <c r="N53" s="86"/>
      <c r="O53" s="86"/>
      <c r="P53" s="87"/>
    </row>
    <row r="54" spans="1:16" ht="25.5" customHeight="1">
      <c r="A54" s="23">
        <v>28</v>
      </c>
      <c r="B54" s="81">
        <f>IF('入力(貼付）'!A34="","",'入力(貼付）'!A34)</f>
      </c>
      <c r="C54" s="81"/>
      <c r="D54" s="81"/>
      <c r="E54" s="82">
        <f>IF('入力(貼付）'!B34="","",'入力(貼付）'!B34)</f>
      </c>
      <c r="F54" s="83"/>
      <c r="G54" s="83"/>
      <c r="H54" s="83"/>
      <c r="I54" s="83"/>
      <c r="J54" s="84"/>
      <c r="K54" s="85">
        <f>IF('入力(貼付）'!C34="","",'入力(貼付）'!E34)</f>
      </c>
      <c r="L54" s="86"/>
      <c r="M54" s="86"/>
      <c r="N54" s="86"/>
      <c r="O54" s="86"/>
      <c r="P54" s="87"/>
    </row>
    <row r="55" spans="1:16" ht="25.5" customHeight="1">
      <c r="A55" s="23">
        <v>29</v>
      </c>
      <c r="B55" s="81">
        <f>IF('入力(貼付）'!A35="","",'入力(貼付）'!A35)</f>
      </c>
      <c r="C55" s="81"/>
      <c r="D55" s="81"/>
      <c r="E55" s="82">
        <f>IF('入力(貼付）'!B35="","",'入力(貼付）'!B35)</f>
      </c>
      <c r="F55" s="83"/>
      <c r="G55" s="83"/>
      <c r="H55" s="83"/>
      <c r="I55" s="83"/>
      <c r="J55" s="84"/>
      <c r="K55" s="85">
        <f>IF('入力(貼付）'!C35="","",'入力(貼付）'!E35)</f>
      </c>
      <c r="L55" s="86"/>
      <c r="M55" s="86"/>
      <c r="N55" s="86"/>
      <c r="O55" s="86"/>
      <c r="P55" s="87"/>
    </row>
    <row r="56" spans="1:16" ht="25.5" customHeight="1">
      <c r="A56" s="23">
        <v>30</v>
      </c>
      <c r="B56" s="81">
        <f>IF('入力(貼付）'!A36="","",'入力(貼付）'!A36)</f>
      </c>
      <c r="C56" s="81"/>
      <c r="D56" s="81"/>
      <c r="E56" s="82">
        <f>IF('入力(貼付）'!B36="","",'入力(貼付）'!B36)</f>
      </c>
      <c r="F56" s="83"/>
      <c r="G56" s="83"/>
      <c r="H56" s="83"/>
      <c r="I56" s="83"/>
      <c r="J56" s="84"/>
      <c r="K56" s="85">
        <f>IF('入力(貼付）'!C36="","",'入力(貼付）'!E36)</f>
      </c>
      <c r="L56" s="86"/>
      <c r="M56" s="86"/>
      <c r="N56" s="86"/>
      <c r="O56" s="86"/>
      <c r="P56" s="87"/>
    </row>
    <row r="57" spans="1:16" ht="25.5" customHeight="1">
      <c r="A57" s="23">
        <v>31</v>
      </c>
      <c r="B57" s="81">
        <f>IF('入力(貼付）'!A37="","",'入力(貼付）'!A37)</f>
      </c>
      <c r="C57" s="81"/>
      <c r="D57" s="81"/>
      <c r="E57" s="82">
        <f>IF('入力(貼付）'!B37="","",'入力(貼付）'!B37)</f>
      </c>
      <c r="F57" s="83"/>
      <c r="G57" s="83"/>
      <c r="H57" s="83"/>
      <c r="I57" s="83"/>
      <c r="J57" s="84"/>
      <c r="K57" s="85">
        <f>IF('入力(貼付）'!C37="","",'入力(貼付）'!E37)</f>
      </c>
      <c r="L57" s="86"/>
      <c r="M57" s="86"/>
      <c r="N57" s="86"/>
      <c r="O57" s="86"/>
      <c r="P57" s="87"/>
    </row>
    <row r="58" spans="1:16" ht="25.5" customHeight="1">
      <c r="A58" s="23">
        <v>32</v>
      </c>
      <c r="B58" s="81">
        <f>IF('入力(貼付）'!A38="","",'入力(貼付）'!A38)</f>
      </c>
      <c r="C58" s="81"/>
      <c r="D58" s="81"/>
      <c r="E58" s="82">
        <f>IF('入力(貼付）'!B38="","",'入力(貼付）'!B38)</f>
      </c>
      <c r="F58" s="83"/>
      <c r="G58" s="83"/>
      <c r="H58" s="83"/>
      <c r="I58" s="83"/>
      <c r="J58" s="84"/>
      <c r="K58" s="85">
        <f>IF('入力(貼付）'!C38="","",'入力(貼付）'!E38)</f>
      </c>
      <c r="L58" s="86"/>
      <c r="M58" s="86"/>
      <c r="N58" s="86"/>
      <c r="O58" s="86"/>
      <c r="P58" s="87"/>
    </row>
    <row r="59" spans="1:16" ht="25.5" customHeight="1">
      <c r="A59" s="23">
        <v>33</v>
      </c>
      <c r="B59" s="81">
        <f>IF('入力(貼付）'!A39="","",'入力(貼付）'!A39)</f>
      </c>
      <c r="C59" s="81"/>
      <c r="D59" s="81"/>
      <c r="E59" s="82">
        <f>IF('入力(貼付）'!B39="","",'入力(貼付）'!B39)</f>
      </c>
      <c r="F59" s="83"/>
      <c r="G59" s="83"/>
      <c r="H59" s="83"/>
      <c r="I59" s="83"/>
      <c r="J59" s="84"/>
      <c r="K59" s="85">
        <f>IF('入力(貼付）'!C39="","",'入力(貼付）'!E39)</f>
      </c>
      <c r="L59" s="86"/>
      <c r="M59" s="86"/>
      <c r="N59" s="86"/>
      <c r="O59" s="86"/>
      <c r="P59" s="87"/>
    </row>
    <row r="60" spans="1:16" ht="25.5" customHeight="1">
      <c r="A60" s="23">
        <v>34</v>
      </c>
      <c r="B60" s="81">
        <f>IF('入力(貼付）'!A40="","",'入力(貼付）'!A40)</f>
      </c>
      <c r="C60" s="81"/>
      <c r="D60" s="81"/>
      <c r="E60" s="82">
        <f>IF('入力(貼付）'!B40="","",'入力(貼付）'!B40)</f>
      </c>
      <c r="F60" s="83"/>
      <c r="G60" s="83"/>
      <c r="H60" s="83"/>
      <c r="I60" s="83"/>
      <c r="J60" s="84"/>
      <c r="K60" s="85">
        <f>IF('入力(貼付）'!C40="","",'入力(貼付）'!E40)</f>
      </c>
      <c r="L60" s="86"/>
      <c r="M60" s="86"/>
      <c r="N60" s="86"/>
      <c r="O60" s="86"/>
      <c r="P60" s="87"/>
    </row>
    <row r="61" spans="1:16" ht="25.5" customHeight="1">
      <c r="A61" s="23">
        <v>35</v>
      </c>
      <c r="B61" s="81">
        <f>IF('入力(貼付）'!A41="","",'入力(貼付）'!A41)</f>
      </c>
      <c r="C61" s="81"/>
      <c r="D61" s="81"/>
      <c r="E61" s="82">
        <f>IF('入力(貼付）'!B41="","",'入力(貼付）'!B41)</f>
      </c>
      <c r="F61" s="83"/>
      <c r="G61" s="83"/>
      <c r="H61" s="83"/>
      <c r="I61" s="83"/>
      <c r="J61" s="84"/>
      <c r="K61" s="85">
        <f>IF('入力(貼付）'!C41="","",'入力(貼付）'!E41)</f>
      </c>
      <c r="L61" s="86"/>
      <c r="M61" s="86"/>
      <c r="N61" s="86"/>
      <c r="O61" s="86"/>
      <c r="P61" s="87"/>
    </row>
    <row r="62" spans="1:16" ht="25.5" customHeight="1">
      <c r="A62" s="23">
        <v>36</v>
      </c>
      <c r="B62" s="81">
        <f>IF('入力(貼付）'!A42="","",'入力(貼付）'!A42)</f>
      </c>
      <c r="C62" s="81"/>
      <c r="D62" s="81"/>
      <c r="E62" s="82">
        <f>IF('入力(貼付）'!B42="","",'入力(貼付）'!B42)</f>
      </c>
      <c r="F62" s="83"/>
      <c r="G62" s="83"/>
      <c r="H62" s="83"/>
      <c r="I62" s="83"/>
      <c r="J62" s="84"/>
      <c r="K62" s="85">
        <f>IF('入力(貼付）'!C42="","",'入力(貼付）'!E42)</f>
      </c>
      <c r="L62" s="86"/>
      <c r="M62" s="86"/>
      <c r="N62" s="86"/>
      <c r="O62" s="86"/>
      <c r="P62" s="87"/>
    </row>
    <row r="63" spans="1:16" ht="25.5" customHeight="1">
      <c r="A63" s="23">
        <v>37</v>
      </c>
      <c r="B63" s="81">
        <f>IF('入力(貼付）'!A43="","",'入力(貼付）'!A43)</f>
      </c>
      <c r="C63" s="81"/>
      <c r="D63" s="81"/>
      <c r="E63" s="82">
        <f>IF('入力(貼付）'!B43="","",'入力(貼付）'!B43)</f>
      </c>
      <c r="F63" s="83"/>
      <c r="G63" s="83"/>
      <c r="H63" s="83"/>
      <c r="I63" s="83"/>
      <c r="J63" s="84"/>
      <c r="K63" s="85">
        <f>IF('入力(貼付）'!C43="","",'入力(貼付）'!E43)</f>
      </c>
      <c r="L63" s="86"/>
      <c r="M63" s="86"/>
      <c r="N63" s="86"/>
      <c r="O63" s="86"/>
      <c r="P63" s="87"/>
    </row>
    <row r="64" spans="1:16" ht="25.5" customHeight="1">
      <c r="A64" s="23">
        <v>38</v>
      </c>
      <c r="B64" s="81">
        <f>IF('入力(貼付）'!A44="","",'入力(貼付）'!A44)</f>
      </c>
      <c r="C64" s="81"/>
      <c r="D64" s="81"/>
      <c r="E64" s="82">
        <f>IF('入力(貼付）'!B44="","",'入力(貼付）'!B44)</f>
      </c>
      <c r="F64" s="83"/>
      <c r="G64" s="83"/>
      <c r="H64" s="83"/>
      <c r="I64" s="83"/>
      <c r="J64" s="84"/>
      <c r="K64" s="85">
        <f>IF('入力(貼付）'!C44="","",'入力(貼付）'!E44)</f>
      </c>
      <c r="L64" s="86"/>
      <c r="M64" s="86"/>
      <c r="N64" s="86"/>
      <c r="O64" s="86"/>
      <c r="P64" s="87"/>
    </row>
    <row r="65" spans="1:16" ht="25.5" customHeight="1">
      <c r="A65" s="23">
        <v>39</v>
      </c>
      <c r="B65" s="81">
        <f>IF('入力(貼付）'!A45="","",'入力(貼付）'!A45)</f>
      </c>
      <c r="C65" s="81"/>
      <c r="D65" s="81"/>
      <c r="E65" s="82">
        <f>IF('入力(貼付）'!B45="","",'入力(貼付）'!B45)</f>
      </c>
      <c r="F65" s="83"/>
      <c r="G65" s="83"/>
      <c r="H65" s="83"/>
      <c r="I65" s="83"/>
      <c r="J65" s="84"/>
      <c r="K65" s="85">
        <f>IF('入力(貼付）'!C45="","",'入力(貼付）'!E45)</f>
      </c>
      <c r="L65" s="86"/>
      <c r="M65" s="86"/>
      <c r="N65" s="86"/>
      <c r="O65" s="86"/>
      <c r="P65" s="87"/>
    </row>
    <row r="66" spans="1:16" ht="25.5" customHeight="1">
      <c r="A66" s="23">
        <v>40</v>
      </c>
      <c r="B66" s="81">
        <f>IF('入力(貼付）'!A46="","",'入力(貼付）'!A46)</f>
      </c>
      <c r="C66" s="81"/>
      <c r="D66" s="81"/>
      <c r="E66" s="82">
        <f>IF('入力(貼付）'!B46="","",'入力(貼付）'!B46)</f>
      </c>
      <c r="F66" s="83"/>
      <c r="G66" s="83"/>
      <c r="H66" s="83"/>
      <c r="I66" s="83"/>
      <c r="J66" s="84"/>
      <c r="K66" s="85">
        <f>IF('入力(貼付）'!C46="","",'入力(貼付）'!E46)</f>
      </c>
      <c r="L66" s="86"/>
      <c r="M66" s="86"/>
      <c r="N66" s="86"/>
      <c r="O66" s="86"/>
      <c r="P66" s="87"/>
    </row>
    <row r="67" spans="1:16" ht="25.5" customHeight="1">
      <c r="A67" s="88" t="s">
        <v>12</v>
      </c>
      <c r="B67" s="89"/>
      <c r="C67" s="89"/>
      <c r="D67" s="90"/>
      <c r="E67" s="91">
        <f>IF(COUNT(B47:D66)=0,"",COUNT(B47:D66))</f>
      </c>
      <c r="F67" s="92"/>
      <c r="G67" s="92"/>
      <c r="H67" s="92"/>
      <c r="I67" s="92"/>
      <c r="J67" s="11" t="s">
        <v>6</v>
      </c>
      <c r="K67" s="85">
        <f>IF(SUM(K47:P66)=0,"",SUM(K47:P66))</f>
      </c>
      <c r="L67" s="86"/>
      <c r="M67" s="86"/>
      <c r="N67" s="86"/>
      <c r="O67" s="86"/>
      <c r="P67" s="87"/>
    </row>
    <row r="68" spans="1:16" ht="13.5">
      <c r="A68" s="38" t="s">
        <v>36</v>
      </c>
      <c r="B68" s="38"/>
      <c r="C68" s="38"/>
      <c r="D68" s="38"/>
      <c r="E68" s="38"/>
      <c r="F68" s="38"/>
      <c r="G68" s="7"/>
      <c r="H68" s="7"/>
      <c r="I68" s="7"/>
      <c r="J68" s="7"/>
      <c r="K68" s="4"/>
      <c r="L68" s="4"/>
      <c r="M68" s="4"/>
      <c r="N68" s="4"/>
      <c r="O68" s="39"/>
      <c r="P68" s="4"/>
    </row>
    <row r="69" spans="1:16" ht="13.5">
      <c r="A69" s="38" t="s">
        <v>37</v>
      </c>
      <c r="B69" s="38"/>
      <c r="C69" s="38"/>
      <c r="D69" s="38"/>
      <c r="E69" s="38"/>
      <c r="F69" s="38"/>
      <c r="G69" s="7"/>
      <c r="H69" s="7"/>
      <c r="I69" s="7"/>
      <c r="J69" s="7"/>
      <c r="K69" s="4"/>
      <c r="L69" s="4"/>
      <c r="M69" s="4"/>
      <c r="N69" s="4"/>
      <c r="O69" s="39"/>
      <c r="P69" s="4"/>
    </row>
    <row r="70" spans="1:16" ht="13.5">
      <c r="A70" s="38" t="s">
        <v>38</v>
      </c>
      <c r="B70" s="38"/>
      <c r="C70" s="38"/>
      <c r="D70" s="38"/>
      <c r="E70" s="38"/>
      <c r="F70" s="38"/>
      <c r="G70" s="7"/>
      <c r="H70" s="7"/>
      <c r="I70" s="7"/>
      <c r="J70" s="7"/>
      <c r="K70" s="4"/>
      <c r="L70" s="4"/>
      <c r="M70" s="4"/>
      <c r="N70" s="4"/>
      <c r="O70" s="39"/>
      <c r="P70" s="4"/>
    </row>
    <row r="71" spans="1:16" ht="13.5">
      <c r="A71" s="40" t="s">
        <v>39</v>
      </c>
      <c r="B71" s="7"/>
      <c r="C71" s="7"/>
      <c r="D71" s="7"/>
      <c r="E71" s="7"/>
      <c r="F71" s="7"/>
      <c r="G71" s="70" t="s">
        <v>40</v>
      </c>
      <c r="H71" s="70"/>
      <c r="I71" s="70"/>
      <c r="J71" s="70"/>
      <c r="K71" s="70"/>
      <c r="L71" s="70"/>
      <c r="M71" s="70"/>
      <c r="N71" s="70"/>
      <c r="O71" s="70"/>
      <c r="P71" s="70"/>
    </row>
    <row r="72" spans="1:16" ht="25.5" customHeight="1">
      <c r="A72" s="70" t="s">
        <v>41</v>
      </c>
      <c r="B72" s="70"/>
      <c r="C72" s="70" t="s">
        <v>42</v>
      </c>
      <c r="D72" s="70"/>
      <c r="E72" s="41"/>
      <c r="F72" s="41"/>
      <c r="G72" s="93">
        <f>IF(E67="","",'入力(貼付）'!$D$2)</f>
      </c>
      <c r="H72" s="93"/>
      <c r="I72" s="88"/>
      <c r="J72" s="42" t="s">
        <v>6</v>
      </c>
      <c r="K72" s="94">
        <f>IF(K67="","",'入力(貼付）'!$E$2)</f>
      </c>
      <c r="L72" s="95"/>
      <c r="M72" s="95"/>
      <c r="N72" s="95"/>
      <c r="O72" s="95"/>
      <c r="P72" s="43" t="s">
        <v>43</v>
      </c>
    </row>
    <row r="73" spans="1:16" ht="22.5" customHeight="1">
      <c r="A73" s="93"/>
      <c r="B73" s="93"/>
      <c r="C73" s="96"/>
      <c r="D73" s="96"/>
      <c r="E73" s="44"/>
      <c r="F73" s="44"/>
      <c r="G73" s="45"/>
      <c r="H73" s="44"/>
      <c r="I73" s="4"/>
      <c r="J73" s="4"/>
      <c r="K73" s="4"/>
      <c r="L73" s="4"/>
      <c r="M73" s="4"/>
      <c r="N73" s="4"/>
      <c r="O73" s="45"/>
      <c r="P73" s="4"/>
    </row>
    <row r="74" spans="1:16" ht="22.5" customHeight="1">
      <c r="A74" s="93"/>
      <c r="B74" s="93"/>
      <c r="C74" s="96"/>
      <c r="D74" s="96"/>
      <c r="E74" s="46"/>
      <c r="F74" s="46"/>
      <c r="G74" s="61" t="s">
        <v>92</v>
      </c>
      <c r="H74" s="61"/>
      <c r="I74" s="61"/>
      <c r="J74" s="69">
        <f>IF(B47="","",$J$37)</f>
      </c>
      <c r="K74" s="69"/>
      <c r="L74" s="69"/>
      <c r="M74" s="69"/>
      <c r="N74" s="69"/>
      <c r="O74" s="69"/>
      <c r="P74" s="69"/>
    </row>
    <row r="75" spans="1:15" ht="13.5">
      <c r="A75" s="71" t="s">
        <v>11</v>
      </c>
      <c r="B75" s="71"/>
      <c r="C75" s="71"/>
      <c r="D75" s="71"/>
      <c r="E75" s="71"/>
      <c r="F75" s="71"/>
      <c r="G75" s="71"/>
      <c r="H75" s="9"/>
      <c r="I75" s="4"/>
      <c r="J75" s="4"/>
      <c r="K75" s="4"/>
      <c r="L75" s="4"/>
      <c r="M75" s="7" t="s">
        <v>15</v>
      </c>
      <c r="N75" s="4"/>
      <c r="O75" s="5"/>
    </row>
    <row r="76" spans="1:16" ht="13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11" s="1" customFormat="1" ht="24">
      <c r="A77" s="72" t="s">
        <v>0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</row>
    <row r="78" spans="1:16" ht="13.5">
      <c r="A78" s="6"/>
      <c r="B78" s="6"/>
      <c r="C78" s="6"/>
      <c r="E78" s="4"/>
      <c r="F78" s="4"/>
      <c r="G78" s="4"/>
      <c r="H78" s="4"/>
      <c r="I78" s="4"/>
      <c r="J78" s="4"/>
      <c r="K78" s="4"/>
      <c r="L78" s="4"/>
      <c r="M78" s="4"/>
      <c r="N78" s="4"/>
      <c r="P78" s="4"/>
    </row>
    <row r="79" spans="1:16" ht="22.5" customHeight="1">
      <c r="A79" s="73" t="s">
        <v>10</v>
      </c>
      <c r="B79" s="73"/>
      <c r="C79" s="73"/>
      <c r="D79" s="73"/>
      <c r="E79" s="74" t="s">
        <v>8</v>
      </c>
      <c r="F79" s="74"/>
      <c r="G79" s="74"/>
      <c r="H79" s="74" t="s">
        <v>1</v>
      </c>
      <c r="I79" s="74"/>
      <c r="J79" s="74"/>
      <c r="K79" s="74" t="s">
        <v>13</v>
      </c>
      <c r="L79" s="74"/>
      <c r="M79" s="74"/>
      <c r="N79" s="74" t="s">
        <v>3</v>
      </c>
      <c r="O79" s="74"/>
      <c r="P79" s="74"/>
    </row>
    <row r="80" spans="1:16" ht="25.5" customHeight="1">
      <c r="A80" s="75">
        <f>IF($M80="","",'入力(貼付）'!$A$2)</f>
      </c>
      <c r="B80" s="75"/>
      <c r="C80" s="75"/>
      <c r="D80" s="75"/>
      <c r="E80" s="76">
        <f>IF($M80="","",'入力(貼付）'!$B$2)</f>
      </c>
      <c r="F80" s="76"/>
      <c r="G80" s="76"/>
      <c r="H80" s="76">
        <f>IF($M80="","",'入力(貼付）'!$C$2)</f>
      </c>
      <c r="I80" s="76"/>
      <c r="J80" s="76"/>
      <c r="K80" s="37">
        <f>IF($M80="","",3)</f>
      </c>
      <c r="L80" s="26" t="s">
        <v>26</v>
      </c>
      <c r="M80" s="36">
        <f>IF('入力(貼付）'!$F$2&lt;3,"",'入力(貼付）'!$F$2)</f>
      </c>
      <c r="N80" s="77">
        <f>IF(K80="","",30)</f>
      </c>
      <c r="O80" s="77"/>
      <c r="P80" s="77"/>
    </row>
    <row r="81" spans="1:16" ht="25.5" customHeight="1">
      <c r="A81" s="74" t="s">
        <v>2</v>
      </c>
      <c r="B81" s="74"/>
      <c r="C81" s="74"/>
      <c r="D81" s="74"/>
      <c r="E81" s="78">
        <f>IF(M80="","",$E$7)</f>
      </c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80"/>
    </row>
    <row r="82" spans="1:16" ht="16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P82" s="10" t="s">
        <v>14</v>
      </c>
    </row>
    <row r="83" spans="1:16" ht="22.5" customHeight="1">
      <c r="A83" s="8" t="s">
        <v>4</v>
      </c>
      <c r="B83" s="70" t="s">
        <v>7</v>
      </c>
      <c r="C83" s="70"/>
      <c r="D83" s="70"/>
      <c r="E83" s="70" t="s">
        <v>9</v>
      </c>
      <c r="F83" s="70"/>
      <c r="G83" s="70"/>
      <c r="H83" s="70"/>
      <c r="I83" s="70"/>
      <c r="J83" s="70"/>
      <c r="K83" s="70" t="s">
        <v>5</v>
      </c>
      <c r="L83" s="70"/>
      <c r="M83" s="70"/>
      <c r="N83" s="70"/>
      <c r="O83" s="70"/>
      <c r="P83" s="70"/>
    </row>
    <row r="84" spans="1:16" ht="25.5" customHeight="1">
      <c r="A84" s="23">
        <v>41</v>
      </c>
      <c r="B84" s="81">
        <f>IF('入力(貼付）'!A47="","",'入力(貼付）'!A47)</f>
      </c>
      <c r="C84" s="81"/>
      <c r="D84" s="81"/>
      <c r="E84" s="82">
        <f>IF('入力(貼付）'!B47="","",'入力(貼付）'!B47)</f>
      </c>
      <c r="F84" s="83"/>
      <c r="G84" s="83"/>
      <c r="H84" s="83"/>
      <c r="I84" s="83"/>
      <c r="J84" s="84"/>
      <c r="K84" s="85">
        <f>IF('入力(貼付）'!C47="","",'入力(貼付）'!E47)</f>
      </c>
      <c r="L84" s="86"/>
      <c r="M84" s="86"/>
      <c r="N84" s="86"/>
      <c r="O84" s="86"/>
      <c r="P84" s="87"/>
    </row>
    <row r="85" spans="1:16" ht="25.5" customHeight="1">
      <c r="A85" s="23">
        <v>42</v>
      </c>
      <c r="B85" s="81">
        <f>IF('入力(貼付）'!A48="","",'入力(貼付）'!A48)</f>
      </c>
      <c r="C85" s="81"/>
      <c r="D85" s="81"/>
      <c r="E85" s="82">
        <f>IF('入力(貼付）'!B48="","",'入力(貼付）'!B48)</f>
      </c>
      <c r="F85" s="83"/>
      <c r="G85" s="83"/>
      <c r="H85" s="83"/>
      <c r="I85" s="83"/>
      <c r="J85" s="84"/>
      <c r="K85" s="85">
        <f>IF('入力(貼付）'!C48="","",'入力(貼付）'!E48)</f>
      </c>
      <c r="L85" s="86"/>
      <c r="M85" s="86"/>
      <c r="N85" s="86"/>
      <c r="O85" s="86"/>
      <c r="P85" s="87"/>
    </row>
    <row r="86" spans="1:16" ht="25.5" customHeight="1">
      <c r="A86" s="23">
        <v>43</v>
      </c>
      <c r="B86" s="81">
        <f>IF('入力(貼付）'!A49="","",'入力(貼付）'!A49)</f>
      </c>
      <c r="C86" s="81"/>
      <c r="D86" s="81"/>
      <c r="E86" s="82">
        <f>IF('入力(貼付）'!B49="","",'入力(貼付）'!B49)</f>
      </c>
      <c r="F86" s="83"/>
      <c r="G86" s="83"/>
      <c r="H86" s="83"/>
      <c r="I86" s="83"/>
      <c r="J86" s="84"/>
      <c r="K86" s="85">
        <f>IF('入力(貼付）'!C49="","",'入力(貼付）'!E49)</f>
      </c>
      <c r="L86" s="86"/>
      <c r="M86" s="86"/>
      <c r="N86" s="86"/>
      <c r="O86" s="86"/>
      <c r="P86" s="87"/>
    </row>
    <row r="87" spans="1:16" ht="25.5" customHeight="1">
      <c r="A87" s="23">
        <v>44</v>
      </c>
      <c r="B87" s="81">
        <f>IF('入力(貼付）'!A50="","",'入力(貼付）'!A50)</f>
      </c>
      <c r="C87" s="81"/>
      <c r="D87" s="81"/>
      <c r="E87" s="82">
        <f>IF('入力(貼付）'!B50="","",'入力(貼付）'!B50)</f>
      </c>
      <c r="F87" s="83"/>
      <c r="G87" s="83"/>
      <c r="H87" s="83"/>
      <c r="I87" s="83"/>
      <c r="J87" s="84"/>
      <c r="K87" s="85">
        <f>IF('入力(貼付）'!C50="","",'入力(貼付）'!E50)</f>
      </c>
      <c r="L87" s="86"/>
      <c r="M87" s="86"/>
      <c r="N87" s="86"/>
      <c r="O87" s="86"/>
      <c r="P87" s="87"/>
    </row>
    <row r="88" spans="1:16" ht="25.5" customHeight="1">
      <c r="A88" s="23">
        <v>45</v>
      </c>
      <c r="B88" s="81">
        <f>IF('入力(貼付）'!A51="","",'入力(貼付）'!A51)</f>
      </c>
      <c r="C88" s="81"/>
      <c r="D88" s="81"/>
      <c r="E88" s="82">
        <f>IF('入力(貼付）'!B51="","",'入力(貼付）'!B51)</f>
      </c>
      <c r="F88" s="83"/>
      <c r="G88" s="83"/>
      <c r="H88" s="83"/>
      <c r="I88" s="83"/>
      <c r="J88" s="84"/>
      <c r="K88" s="85">
        <f>IF('入力(貼付）'!C51="","",'入力(貼付）'!E51)</f>
      </c>
      <c r="L88" s="86"/>
      <c r="M88" s="86"/>
      <c r="N88" s="86"/>
      <c r="O88" s="86"/>
      <c r="P88" s="87"/>
    </row>
    <row r="89" spans="1:16" ht="25.5" customHeight="1">
      <c r="A89" s="23">
        <v>46</v>
      </c>
      <c r="B89" s="81">
        <f>IF('入力(貼付）'!A52="","",'入力(貼付）'!A52)</f>
      </c>
      <c r="C89" s="81"/>
      <c r="D89" s="81"/>
      <c r="E89" s="82">
        <f>IF('入力(貼付）'!B52="","",'入力(貼付）'!B52)</f>
      </c>
      <c r="F89" s="83"/>
      <c r="G89" s="83"/>
      <c r="H89" s="83"/>
      <c r="I89" s="83"/>
      <c r="J89" s="84"/>
      <c r="K89" s="85">
        <f>IF('入力(貼付）'!C52="","",'入力(貼付）'!E52)</f>
      </c>
      <c r="L89" s="86"/>
      <c r="M89" s="86"/>
      <c r="N89" s="86"/>
      <c r="O89" s="86"/>
      <c r="P89" s="87"/>
    </row>
    <row r="90" spans="1:16" ht="25.5" customHeight="1">
      <c r="A90" s="23">
        <v>47</v>
      </c>
      <c r="B90" s="81">
        <f>IF('入力(貼付）'!A53="","",'入力(貼付）'!A53)</f>
      </c>
      <c r="C90" s="81"/>
      <c r="D90" s="81"/>
      <c r="E90" s="82">
        <f>IF('入力(貼付）'!B53="","",'入力(貼付）'!B53)</f>
      </c>
      <c r="F90" s="83"/>
      <c r="G90" s="83"/>
      <c r="H90" s="83"/>
      <c r="I90" s="83"/>
      <c r="J90" s="84"/>
      <c r="K90" s="85">
        <f>IF('入力(貼付）'!C53="","",'入力(貼付）'!E53)</f>
      </c>
      <c r="L90" s="86"/>
      <c r="M90" s="86"/>
      <c r="N90" s="86"/>
      <c r="O90" s="86"/>
      <c r="P90" s="87"/>
    </row>
    <row r="91" spans="1:16" ht="25.5" customHeight="1">
      <c r="A91" s="23">
        <v>48</v>
      </c>
      <c r="B91" s="81">
        <f>IF('入力(貼付）'!A54="","",'入力(貼付）'!A54)</f>
      </c>
      <c r="C91" s="81"/>
      <c r="D91" s="81"/>
      <c r="E91" s="82">
        <f>IF('入力(貼付）'!B54="","",'入力(貼付）'!B54)</f>
      </c>
      <c r="F91" s="83"/>
      <c r="G91" s="83"/>
      <c r="H91" s="83"/>
      <c r="I91" s="83"/>
      <c r="J91" s="84"/>
      <c r="K91" s="85">
        <f>IF('入力(貼付）'!C54="","",'入力(貼付）'!E54)</f>
      </c>
      <c r="L91" s="86"/>
      <c r="M91" s="86"/>
      <c r="N91" s="86"/>
      <c r="O91" s="86"/>
      <c r="P91" s="87"/>
    </row>
    <row r="92" spans="1:16" ht="25.5" customHeight="1">
      <c r="A92" s="23">
        <v>49</v>
      </c>
      <c r="B92" s="81">
        <f>IF('入力(貼付）'!A55="","",'入力(貼付）'!A55)</f>
      </c>
      <c r="C92" s="81"/>
      <c r="D92" s="81"/>
      <c r="E92" s="82">
        <f>IF('入力(貼付）'!B55="","",'入力(貼付）'!B55)</f>
      </c>
      <c r="F92" s="83"/>
      <c r="G92" s="83"/>
      <c r="H92" s="83"/>
      <c r="I92" s="83"/>
      <c r="J92" s="84"/>
      <c r="K92" s="85">
        <f>IF('入力(貼付）'!C55="","",'入力(貼付）'!E55)</f>
      </c>
      <c r="L92" s="86"/>
      <c r="M92" s="86"/>
      <c r="N92" s="86"/>
      <c r="O92" s="86"/>
      <c r="P92" s="87"/>
    </row>
    <row r="93" spans="1:16" ht="25.5" customHeight="1">
      <c r="A93" s="23">
        <v>50</v>
      </c>
      <c r="B93" s="81">
        <f>IF('入力(貼付）'!A56="","",'入力(貼付）'!A56)</f>
      </c>
      <c r="C93" s="81"/>
      <c r="D93" s="81"/>
      <c r="E93" s="82">
        <f>IF('入力(貼付）'!B56="","",'入力(貼付）'!B56)</f>
      </c>
      <c r="F93" s="83"/>
      <c r="G93" s="83"/>
      <c r="H93" s="83"/>
      <c r="I93" s="83"/>
      <c r="J93" s="84"/>
      <c r="K93" s="85">
        <f>IF('入力(貼付）'!C56="","",'入力(貼付）'!E56)</f>
      </c>
      <c r="L93" s="86"/>
      <c r="M93" s="86"/>
      <c r="N93" s="86"/>
      <c r="O93" s="86"/>
      <c r="P93" s="87"/>
    </row>
    <row r="94" spans="1:16" ht="25.5" customHeight="1">
      <c r="A94" s="23">
        <v>51</v>
      </c>
      <c r="B94" s="81">
        <f>IF('入力(貼付）'!A57="","",'入力(貼付）'!A57)</f>
      </c>
      <c r="C94" s="81"/>
      <c r="D94" s="81"/>
      <c r="E94" s="82">
        <f>IF('入力(貼付）'!B57="","",'入力(貼付）'!B57)</f>
      </c>
      <c r="F94" s="83"/>
      <c r="G94" s="83"/>
      <c r="H94" s="83"/>
      <c r="I94" s="83"/>
      <c r="J94" s="84"/>
      <c r="K94" s="85">
        <f>IF('入力(貼付）'!C57="","",'入力(貼付）'!E57)</f>
      </c>
      <c r="L94" s="86"/>
      <c r="M94" s="86"/>
      <c r="N94" s="86"/>
      <c r="O94" s="86"/>
      <c r="P94" s="87"/>
    </row>
    <row r="95" spans="1:16" ht="25.5" customHeight="1">
      <c r="A95" s="23">
        <v>52</v>
      </c>
      <c r="B95" s="81">
        <f>IF('入力(貼付）'!A58="","",'入力(貼付）'!A58)</f>
      </c>
      <c r="C95" s="81"/>
      <c r="D95" s="81"/>
      <c r="E95" s="82">
        <f>IF('入力(貼付）'!B58="","",'入力(貼付）'!B58)</f>
      </c>
      <c r="F95" s="83"/>
      <c r="G95" s="83"/>
      <c r="H95" s="83"/>
      <c r="I95" s="83"/>
      <c r="J95" s="84"/>
      <c r="K95" s="85">
        <f>IF('入力(貼付）'!C58="","",'入力(貼付）'!E58)</f>
      </c>
      <c r="L95" s="86"/>
      <c r="M95" s="86"/>
      <c r="N95" s="86"/>
      <c r="O95" s="86"/>
      <c r="P95" s="87"/>
    </row>
    <row r="96" spans="1:16" ht="25.5" customHeight="1">
      <c r="A96" s="23">
        <v>53</v>
      </c>
      <c r="B96" s="81">
        <f>IF('入力(貼付）'!A59="","",'入力(貼付）'!A59)</f>
      </c>
      <c r="C96" s="81"/>
      <c r="D96" s="81"/>
      <c r="E96" s="82">
        <f>IF('入力(貼付）'!B59="","",'入力(貼付）'!B59)</f>
      </c>
      <c r="F96" s="83"/>
      <c r="G96" s="83"/>
      <c r="H96" s="83"/>
      <c r="I96" s="83"/>
      <c r="J96" s="84"/>
      <c r="K96" s="85">
        <f>IF('入力(貼付）'!C59="","",'入力(貼付）'!E59)</f>
      </c>
      <c r="L96" s="86"/>
      <c r="M96" s="86"/>
      <c r="N96" s="86"/>
      <c r="O96" s="86"/>
      <c r="P96" s="87"/>
    </row>
    <row r="97" spans="1:16" ht="25.5" customHeight="1">
      <c r="A97" s="23">
        <v>54</v>
      </c>
      <c r="B97" s="81">
        <f>IF('入力(貼付）'!A60="","",'入力(貼付）'!A60)</f>
      </c>
      <c r="C97" s="81"/>
      <c r="D97" s="81"/>
      <c r="E97" s="82">
        <f>IF('入力(貼付）'!B60="","",'入力(貼付）'!B60)</f>
      </c>
      <c r="F97" s="83"/>
      <c r="G97" s="83"/>
      <c r="H97" s="83"/>
      <c r="I97" s="83"/>
      <c r="J97" s="84"/>
      <c r="K97" s="85">
        <f>IF('入力(貼付）'!C60="","",'入力(貼付）'!E60)</f>
      </c>
      <c r="L97" s="86"/>
      <c r="M97" s="86"/>
      <c r="N97" s="86"/>
      <c r="O97" s="86"/>
      <c r="P97" s="87"/>
    </row>
    <row r="98" spans="1:16" ht="25.5" customHeight="1">
      <c r="A98" s="23">
        <v>55</v>
      </c>
      <c r="B98" s="81">
        <f>IF('入力(貼付）'!A61="","",'入力(貼付）'!A61)</f>
      </c>
      <c r="C98" s="81"/>
      <c r="D98" s="81"/>
      <c r="E98" s="82">
        <f>IF('入力(貼付）'!B61="","",'入力(貼付）'!B61)</f>
      </c>
      <c r="F98" s="83"/>
      <c r="G98" s="83"/>
      <c r="H98" s="83"/>
      <c r="I98" s="83"/>
      <c r="J98" s="84"/>
      <c r="K98" s="85">
        <f>IF('入力(貼付）'!C61="","",'入力(貼付）'!E61)</f>
      </c>
      <c r="L98" s="86"/>
      <c r="M98" s="86"/>
      <c r="N98" s="86"/>
      <c r="O98" s="86"/>
      <c r="P98" s="87"/>
    </row>
    <row r="99" spans="1:16" ht="25.5" customHeight="1">
      <c r="A99" s="23">
        <v>56</v>
      </c>
      <c r="B99" s="81">
        <f>IF('入力(貼付）'!A62="","",'入力(貼付）'!A62)</f>
      </c>
      <c r="C99" s="81"/>
      <c r="D99" s="81"/>
      <c r="E99" s="82">
        <f>IF('入力(貼付）'!B62="","",'入力(貼付）'!B62)</f>
      </c>
      <c r="F99" s="83"/>
      <c r="G99" s="83"/>
      <c r="H99" s="83"/>
      <c r="I99" s="83"/>
      <c r="J99" s="84"/>
      <c r="K99" s="85">
        <f>IF('入力(貼付）'!C62="","",'入力(貼付）'!E62)</f>
      </c>
      <c r="L99" s="86"/>
      <c r="M99" s="86"/>
      <c r="N99" s="86"/>
      <c r="O99" s="86"/>
      <c r="P99" s="87"/>
    </row>
    <row r="100" spans="1:16" ht="25.5" customHeight="1">
      <c r="A100" s="23">
        <v>57</v>
      </c>
      <c r="B100" s="81">
        <f>IF('入力(貼付）'!A63="","",'入力(貼付）'!A63)</f>
      </c>
      <c r="C100" s="81"/>
      <c r="D100" s="81"/>
      <c r="E100" s="82">
        <f>IF('入力(貼付）'!B63="","",'入力(貼付）'!B63)</f>
      </c>
      <c r="F100" s="83"/>
      <c r="G100" s="83"/>
      <c r="H100" s="83"/>
      <c r="I100" s="83"/>
      <c r="J100" s="84"/>
      <c r="K100" s="85">
        <f>IF('入力(貼付）'!C63="","",'入力(貼付）'!E63)</f>
      </c>
      <c r="L100" s="86"/>
      <c r="M100" s="86"/>
      <c r="N100" s="86"/>
      <c r="O100" s="86"/>
      <c r="P100" s="87"/>
    </row>
    <row r="101" spans="1:16" ht="25.5" customHeight="1">
      <c r="A101" s="23">
        <v>58</v>
      </c>
      <c r="B101" s="81">
        <f>IF('入力(貼付）'!A64="","",'入力(貼付）'!A64)</f>
      </c>
      <c r="C101" s="81"/>
      <c r="D101" s="81"/>
      <c r="E101" s="82">
        <f>IF('入力(貼付）'!B64="","",'入力(貼付）'!B64)</f>
      </c>
      <c r="F101" s="83"/>
      <c r="G101" s="83"/>
      <c r="H101" s="83"/>
      <c r="I101" s="83"/>
      <c r="J101" s="84"/>
      <c r="K101" s="85">
        <f>IF('入力(貼付）'!C64="","",'入力(貼付）'!E64)</f>
      </c>
      <c r="L101" s="86"/>
      <c r="M101" s="86"/>
      <c r="N101" s="86"/>
      <c r="O101" s="86"/>
      <c r="P101" s="87"/>
    </row>
    <row r="102" spans="1:16" ht="25.5" customHeight="1">
      <c r="A102" s="23">
        <v>59</v>
      </c>
      <c r="B102" s="81">
        <f>IF('入力(貼付）'!A65="","",'入力(貼付）'!A65)</f>
      </c>
      <c r="C102" s="81"/>
      <c r="D102" s="81"/>
      <c r="E102" s="82">
        <f>IF('入力(貼付）'!B65="","",'入力(貼付）'!B65)</f>
      </c>
      <c r="F102" s="83"/>
      <c r="G102" s="83"/>
      <c r="H102" s="83"/>
      <c r="I102" s="83"/>
      <c r="J102" s="84"/>
      <c r="K102" s="85">
        <f>IF('入力(貼付）'!C65="","",'入力(貼付）'!E65)</f>
      </c>
      <c r="L102" s="86"/>
      <c r="M102" s="86"/>
      <c r="N102" s="86"/>
      <c r="O102" s="86"/>
      <c r="P102" s="87"/>
    </row>
    <row r="103" spans="1:16" ht="25.5" customHeight="1">
      <c r="A103" s="23">
        <v>60</v>
      </c>
      <c r="B103" s="81">
        <f>IF('入力(貼付）'!A66="","",'入力(貼付）'!A66)</f>
      </c>
      <c r="C103" s="81"/>
      <c r="D103" s="81"/>
      <c r="E103" s="82">
        <f>IF('入力(貼付）'!B66="","",'入力(貼付）'!B66)</f>
      </c>
      <c r="F103" s="83"/>
      <c r="G103" s="83"/>
      <c r="H103" s="83"/>
      <c r="I103" s="83"/>
      <c r="J103" s="84"/>
      <c r="K103" s="85">
        <f>IF('入力(貼付）'!C66="","",'入力(貼付）'!E66)</f>
      </c>
      <c r="L103" s="86"/>
      <c r="M103" s="86"/>
      <c r="N103" s="86"/>
      <c r="O103" s="86"/>
      <c r="P103" s="87"/>
    </row>
    <row r="104" spans="1:16" ht="25.5" customHeight="1">
      <c r="A104" s="88" t="s">
        <v>12</v>
      </c>
      <c r="B104" s="89"/>
      <c r="C104" s="89"/>
      <c r="D104" s="90"/>
      <c r="E104" s="91">
        <f>IF(COUNT(B84:D103)=0,"",COUNT(B84:D103))</f>
      </c>
      <c r="F104" s="92"/>
      <c r="G104" s="92"/>
      <c r="H104" s="92"/>
      <c r="I104" s="92"/>
      <c r="J104" s="11" t="s">
        <v>6</v>
      </c>
      <c r="K104" s="85">
        <f>IF(SUM(K84:P103)=0,"",SUM(K84:P103))</f>
      </c>
      <c r="L104" s="86"/>
      <c r="M104" s="86"/>
      <c r="N104" s="86"/>
      <c r="O104" s="86"/>
      <c r="P104" s="87"/>
    </row>
    <row r="105" spans="1:16" ht="13.5">
      <c r="A105" s="38" t="s">
        <v>36</v>
      </c>
      <c r="B105" s="38"/>
      <c r="C105" s="38"/>
      <c r="D105" s="38"/>
      <c r="E105" s="38"/>
      <c r="F105" s="38"/>
      <c r="G105" s="7"/>
      <c r="H105" s="7"/>
      <c r="I105" s="7"/>
      <c r="J105" s="7"/>
      <c r="K105" s="4"/>
      <c r="L105" s="4"/>
      <c r="M105" s="4"/>
      <c r="N105" s="4"/>
      <c r="O105" s="39"/>
      <c r="P105" s="4"/>
    </row>
    <row r="106" spans="1:16" ht="13.5">
      <c r="A106" s="38" t="s">
        <v>37</v>
      </c>
      <c r="B106" s="38"/>
      <c r="C106" s="38"/>
      <c r="D106" s="38"/>
      <c r="E106" s="38"/>
      <c r="F106" s="38"/>
      <c r="G106" s="7"/>
      <c r="H106" s="7"/>
      <c r="I106" s="7"/>
      <c r="J106" s="7"/>
      <c r="K106" s="4"/>
      <c r="L106" s="4"/>
      <c r="M106" s="4"/>
      <c r="N106" s="4"/>
      <c r="O106" s="39"/>
      <c r="P106" s="4"/>
    </row>
    <row r="107" spans="1:16" ht="13.5">
      <c r="A107" s="38" t="s">
        <v>38</v>
      </c>
      <c r="B107" s="38"/>
      <c r="C107" s="38"/>
      <c r="D107" s="38"/>
      <c r="E107" s="38"/>
      <c r="F107" s="38"/>
      <c r="G107" s="7"/>
      <c r="H107" s="7"/>
      <c r="I107" s="7"/>
      <c r="J107" s="7"/>
      <c r="K107" s="4"/>
      <c r="L107" s="4"/>
      <c r="M107" s="4"/>
      <c r="N107" s="4"/>
      <c r="O107" s="39"/>
      <c r="P107" s="4"/>
    </row>
    <row r="108" spans="1:16" ht="13.5">
      <c r="A108" s="40" t="s">
        <v>39</v>
      </c>
      <c r="B108" s="7"/>
      <c r="C108" s="7"/>
      <c r="D108" s="7"/>
      <c r="E108" s="7"/>
      <c r="F108" s="7"/>
      <c r="G108" s="70" t="s">
        <v>40</v>
      </c>
      <c r="H108" s="70"/>
      <c r="I108" s="70"/>
      <c r="J108" s="70"/>
      <c r="K108" s="70"/>
      <c r="L108" s="70"/>
      <c r="M108" s="70"/>
      <c r="N108" s="70"/>
      <c r="O108" s="70"/>
      <c r="P108" s="70"/>
    </row>
    <row r="109" spans="1:16" ht="25.5" customHeight="1">
      <c r="A109" s="70" t="s">
        <v>41</v>
      </c>
      <c r="B109" s="70"/>
      <c r="C109" s="70" t="s">
        <v>42</v>
      </c>
      <c r="D109" s="70"/>
      <c r="E109" s="41"/>
      <c r="F109" s="41"/>
      <c r="G109" s="93">
        <f>IF(E104="","",'入力(貼付）'!$D$2)</f>
      </c>
      <c r="H109" s="93"/>
      <c r="I109" s="88"/>
      <c r="J109" s="42" t="s">
        <v>6</v>
      </c>
      <c r="K109" s="94">
        <f>IF(K104="","",'入力(貼付）'!$E$2)</f>
      </c>
      <c r="L109" s="95"/>
      <c r="M109" s="95"/>
      <c r="N109" s="95"/>
      <c r="O109" s="95"/>
      <c r="P109" s="43" t="s">
        <v>43</v>
      </c>
    </row>
    <row r="110" spans="1:16" ht="22.5" customHeight="1">
      <c r="A110" s="93"/>
      <c r="B110" s="93"/>
      <c r="C110" s="96"/>
      <c r="D110" s="96"/>
      <c r="E110" s="44"/>
      <c r="F110" s="44"/>
      <c r="G110" s="45"/>
      <c r="H110" s="44"/>
      <c r="I110" s="4"/>
      <c r="J110" s="4"/>
      <c r="K110" s="4"/>
      <c r="L110" s="4"/>
      <c r="M110" s="4"/>
      <c r="N110" s="4"/>
      <c r="O110" s="45"/>
      <c r="P110" s="4"/>
    </row>
    <row r="111" spans="1:16" ht="22.5" customHeight="1">
      <c r="A111" s="93"/>
      <c r="B111" s="93"/>
      <c r="C111" s="96"/>
      <c r="D111" s="96"/>
      <c r="E111" s="46"/>
      <c r="F111" s="46"/>
      <c r="G111" s="61" t="s">
        <v>92</v>
      </c>
      <c r="H111" s="61"/>
      <c r="I111" s="61"/>
      <c r="J111" s="69">
        <f>IF(B84="","",$J$37)</f>
      </c>
      <c r="K111" s="69"/>
      <c r="L111" s="69"/>
      <c r="M111" s="69"/>
      <c r="N111" s="69"/>
      <c r="O111" s="69"/>
      <c r="P111" s="69"/>
    </row>
    <row r="112" spans="1:15" ht="13.5">
      <c r="A112" s="71" t="s">
        <v>11</v>
      </c>
      <c r="B112" s="71"/>
      <c r="C112" s="71"/>
      <c r="D112" s="71"/>
      <c r="E112" s="71"/>
      <c r="F112" s="71"/>
      <c r="G112" s="71"/>
      <c r="H112" s="9"/>
      <c r="I112" s="4"/>
      <c r="J112" s="4"/>
      <c r="K112" s="4"/>
      <c r="L112" s="4"/>
      <c r="M112" s="7" t="s">
        <v>15</v>
      </c>
      <c r="N112" s="4"/>
      <c r="O112" s="5"/>
    </row>
    <row r="113" spans="1:16" ht="13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11" s="1" customFormat="1" ht="24">
      <c r="A114" s="72" t="s">
        <v>0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</row>
    <row r="115" spans="1:16" ht="13.5">
      <c r="A115" s="6"/>
      <c r="B115" s="6"/>
      <c r="C115" s="6"/>
      <c r="E115" s="4"/>
      <c r="F115" s="4"/>
      <c r="G115" s="4"/>
      <c r="H115" s="4"/>
      <c r="I115" s="4"/>
      <c r="J115" s="4"/>
      <c r="K115" s="4"/>
      <c r="L115" s="4"/>
      <c r="M115" s="4"/>
      <c r="N115" s="4"/>
      <c r="P115" s="4"/>
    </row>
    <row r="116" spans="1:16" ht="22.5" customHeight="1">
      <c r="A116" s="73" t="s">
        <v>10</v>
      </c>
      <c r="B116" s="73"/>
      <c r="C116" s="73"/>
      <c r="D116" s="73"/>
      <c r="E116" s="74" t="s">
        <v>8</v>
      </c>
      <c r="F116" s="74"/>
      <c r="G116" s="74"/>
      <c r="H116" s="74" t="s">
        <v>1</v>
      </c>
      <c r="I116" s="74"/>
      <c r="J116" s="74"/>
      <c r="K116" s="74" t="s">
        <v>13</v>
      </c>
      <c r="L116" s="74"/>
      <c r="M116" s="74"/>
      <c r="N116" s="74" t="s">
        <v>3</v>
      </c>
      <c r="O116" s="74"/>
      <c r="P116" s="74"/>
    </row>
    <row r="117" spans="1:16" ht="25.5" customHeight="1">
      <c r="A117" s="75">
        <f>IF($M117="","",'入力(貼付）'!$A$2)</f>
      </c>
      <c r="B117" s="75"/>
      <c r="C117" s="75"/>
      <c r="D117" s="75"/>
      <c r="E117" s="76">
        <f>IF($M117="","",'入力(貼付）'!$B$2)</f>
      </c>
      <c r="F117" s="76"/>
      <c r="G117" s="76"/>
      <c r="H117" s="76">
        <f>IF($M117="","",'入力(貼付）'!$C$2)</f>
      </c>
      <c r="I117" s="76"/>
      <c r="J117" s="76"/>
      <c r="K117" s="37">
        <f>IF($M117="","",4)</f>
      </c>
      <c r="L117" s="26" t="s">
        <v>26</v>
      </c>
      <c r="M117" s="36">
        <f>IF('入力(貼付）'!$F$2&lt;4,"",'入力(貼付）'!$F$2)</f>
      </c>
      <c r="N117" s="77">
        <f>IF(K117="","",30)</f>
      </c>
      <c r="O117" s="77"/>
      <c r="P117" s="77"/>
    </row>
    <row r="118" spans="1:16" ht="25.5" customHeight="1">
      <c r="A118" s="74" t="s">
        <v>2</v>
      </c>
      <c r="B118" s="74"/>
      <c r="C118" s="74"/>
      <c r="D118" s="74"/>
      <c r="E118" s="78">
        <f>IF(M117="","",$E$7)</f>
      </c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80"/>
    </row>
    <row r="119" spans="1:16" ht="16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P119" s="10" t="s">
        <v>14</v>
      </c>
    </row>
    <row r="120" spans="1:16" ht="22.5" customHeight="1">
      <c r="A120" s="8" t="s">
        <v>4</v>
      </c>
      <c r="B120" s="70" t="s">
        <v>7</v>
      </c>
      <c r="C120" s="70"/>
      <c r="D120" s="70"/>
      <c r="E120" s="70" t="s">
        <v>9</v>
      </c>
      <c r="F120" s="70"/>
      <c r="G120" s="70"/>
      <c r="H120" s="70"/>
      <c r="I120" s="70"/>
      <c r="J120" s="70"/>
      <c r="K120" s="70" t="s">
        <v>5</v>
      </c>
      <c r="L120" s="70"/>
      <c r="M120" s="70"/>
      <c r="N120" s="70"/>
      <c r="O120" s="70"/>
      <c r="P120" s="70"/>
    </row>
    <row r="121" spans="1:16" ht="25.5" customHeight="1">
      <c r="A121" s="23">
        <v>61</v>
      </c>
      <c r="B121" s="81">
        <f>IF('入力(貼付）'!A67="","",'入力(貼付）'!A67)</f>
      </c>
      <c r="C121" s="81"/>
      <c r="D121" s="81"/>
      <c r="E121" s="82">
        <f>IF('入力(貼付）'!B67="","",'入力(貼付）'!B67)</f>
      </c>
      <c r="F121" s="83"/>
      <c r="G121" s="83"/>
      <c r="H121" s="83"/>
      <c r="I121" s="83"/>
      <c r="J121" s="84"/>
      <c r="K121" s="85">
        <f>IF('入力(貼付）'!C67="","",'入力(貼付）'!E67)</f>
      </c>
      <c r="L121" s="86"/>
      <c r="M121" s="86"/>
      <c r="N121" s="86"/>
      <c r="O121" s="86"/>
      <c r="P121" s="87"/>
    </row>
    <row r="122" spans="1:16" ht="25.5" customHeight="1">
      <c r="A122" s="23">
        <v>62</v>
      </c>
      <c r="B122" s="81">
        <f>IF('入力(貼付）'!A68="","",'入力(貼付）'!A68)</f>
      </c>
      <c r="C122" s="81"/>
      <c r="D122" s="81"/>
      <c r="E122" s="82">
        <f>IF('入力(貼付）'!B68="","",'入力(貼付）'!B68)</f>
      </c>
      <c r="F122" s="83"/>
      <c r="G122" s="83"/>
      <c r="H122" s="83"/>
      <c r="I122" s="83"/>
      <c r="J122" s="84"/>
      <c r="K122" s="85">
        <f>IF('入力(貼付）'!C68="","",'入力(貼付）'!E68)</f>
      </c>
      <c r="L122" s="86"/>
      <c r="M122" s="86"/>
      <c r="N122" s="86"/>
      <c r="O122" s="86"/>
      <c r="P122" s="87"/>
    </row>
    <row r="123" spans="1:16" ht="25.5" customHeight="1">
      <c r="A123" s="23">
        <v>63</v>
      </c>
      <c r="B123" s="81">
        <f>IF('入力(貼付）'!A69="","",'入力(貼付）'!A69)</f>
      </c>
      <c r="C123" s="81"/>
      <c r="D123" s="81"/>
      <c r="E123" s="82">
        <f>IF('入力(貼付）'!B69="","",'入力(貼付）'!B69)</f>
      </c>
      <c r="F123" s="83"/>
      <c r="G123" s="83"/>
      <c r="H123" s="83"/>
      <c r="I123" s="83"/>
      <c r="J123" s="84"/>
      <c r="K123" s="85">
        <f>IF('入力(貼付）'!C69="","",'入力(貼付）'!E69)</f>
      </c>
      <c r="L123" s="86"/>
      <c r="M123" s="86"/>
      <c r="N123" s="86"/>
      <c r="O123" s="86"/>
      <c r="P123" s="87"/>
    </row>
    <row r="124" spans="1:16" ht="25.5" customHeight="1">
      <c r="A124" s="23">
        <v>64</v>
      </c>
      <c r="B124" s="81">
        <f>IF('入力(貼付）'!A70="","",'入力(貼付）'!A70)</f>
      </c>
      <c r="C124" s="81"/>
      <c r="D124" s="81"/>
      <c r="E124" s="82">
        <f>IF('入力(貼付）'!B70="","",'入力(貼付）'!B70)</f>
      </c>
      <c r="F124" s="83"/>
      <c r="G124" s="83"/>
      <c r="H124" s="83"/>
      <c r="I124" s="83"/>
      <c r="J124" s="84"/>
      <c r="K124" s="85">
        <f>IF('入力(貼付）'!C70="","",'入力(貼付）'!E70)</f>
      </c>
      <c r="L124" s="86"/>
      <c r="M124" s="86"/>
      <c r="N124" s="86"/>
      <c r="O124" s="86"/>
      <c r="P124" s="87"/>
    </row>
    <row r="125" spans="1:16" ht="25.5" customHeight="1">
      <c r="A125" s="23">
        <v>65</v>
      </c>
      <c r="B125" s="81">
        <f>IF('入力(貼付）'!A71="","",'入力(貼付）'!A71)</f>
      </c>
      <c r="C125" s="81"/>
      <c r="D125" s="81"/>
      <c r="E125" s="82">
        <f>IF('入力(貼付）'!B71="","",'入力(貼付）'!B71)</f>
      </c>
      <c r="F125" s="83"/>
      <c r="G125" s="83"/>
      <c r="H125" s="83"/>
      <c r="I125" s="83"/>
      <c r="J125" s="84"/>
      <c r="K125" s="85">
        <f>IF('入力(貼付）'!C71="","",'入力(貼付）'!E71)</f>
      </c>
      <c r="L125" s="86"/>
      <c r="M125" s="86"/>
      <c r="N125" s="86"/>
      <c r="O125" s="86"/>
      <c r="P125" s="87"/>
    </row>
    <row r="126" spans="1:16" ht="25.5" customHeight="1">
      <c r="A126" s="23">
        <v>66</v>
      </c>
      <c r="B126" s="81">
        <f>IF('入力(貼付）'!A72="","",'入力(貼付）'!A72)</f>
      </c>
      <c r="C126" s="81"/>
      <c r="D126" s="81"/>
      <c r="E126" s="82">
        <f>IF('入力(貼付）'!B72="","",'入力(貼付）'!B72)</f>
      </c>
      <c r="F126" s="83"/>
      <c r="G126" s="83"/>
      <c r="H126" s="83"/>
      <c r="I126" s="83"/>
      <c r="J126" s="84"/>
      <c r="K126" s="85">
        <f>IF('入力(貼付）'!C72="","",'入力(貼付）'!E72)</f>
      </c>
      <c r="L126" s="86"/>
      <c r="M126" s="86"/>
      <c r="N126" s="86"/>
      <c r="O126" s="86"/>
      <c r="P126" s="87"/>
    </row>
    <row r="127" spans="1:16" ht="25.5" customHeight="1">
      <c r="A127" s="23">
        <v>67</v>
      </c>
      <c r="B127" s="81">
        <f>IF('入力(貼付）'!A73="","",'入力(貼付）'!A73)</f>
      </c>
      <c r="C127" s="81"/>
      <c r="D127" s="81"/>
      <c r="E127" s="82">
        <f>IF('入力(貼付）'!B73="","",'入力(貼付）'!B73)</f>
      </c>
      <c r="F127" s="83"/>
      <c r="G127" s="83"/>
      <c r="H127" s="83"/>
      <c r="I127" s="83"/>
      <c r="J127" s="84"/>
      <c r="K127" s="85">
        <f>IF('入力(貼付）'!C73="","",'入力(貼付）'!E73)</f>
      </c>
      <c r="L127" s="86"/>
      <c r="M127" s="86"/>
      <c r="N127" s="86"/>
      <c r="O127" s="86"/>
      <c r="P127" s="87"/>
    </row>
    <row r="128" spans="1:16" ht="25.5" customHeight="1">
      <c r="A128" s="23">
        <v>68</v>
      </c>
      <c r="B128" s="81">
        <f>IF('入力(貼付）'!A74="","",'入力(貼付）'!A74)</f>
      </c>
      <c r="C128" s="81"/>
      <c r="D128" s="81"/>
      <c r="E128" s="82">
        <f>IF('入力(貼付）'!B74="","",'入力(貼付）'!B74)</f>
      </c>
      <c r="F128" s="83"/>
      <c r="G128" s="83"/>
      <c r="H128" s="83"/>
      <c r="I128" s="83"/>
      <c r="J128" s="84"/>
      <c r="K128" s="85">
        <f>IF('入力(貼付）'!C74="","",'入力(貼付）'!E74)</f>
      </c>
      <c r="L128" s="86"/>
      <c r="M128" s="86"/>
      <c r="N128" s="86"/>
      <c r="O128" s="86"/>
      <c r="P128" s="87"/>
    </row>
    <row r="129" spans="1:16" ht="25.5" customHeight="1">
      <c r="A129" s="23">
        <v>69</v>
      </c>
      <c r="B129" s="81">
        <f>IF('入力(貼付）'!A75="","",'入力(貼付）'!A75)</f>
      </c>
      <c r="C129" s="81"/>
      <c r="D129" s="81"/>
      <c r="E129" s="82">
        <f>IF('入力(貼付）'!B75="","",'入力(貼付）'!B75)</f>
      </c>
      <c r="F129" s="83"/>
      <c r="G129" s="83"/>
      <c r="H129" s="83"/>
      <c r="I129" s="83"/>
      <c r="J129" s="84"/>
      <c r="K129" s="85">
        <f>IF('入力(貼付）'!C75="","",'入力(貼付）'!E75)</f>
      </c>
      <c r="L129" s="86"/>
      <c r="M129" s="86"/>
      <c r="N129" s="86"/>
      <c r="O129" s="86"/>
      <c r="P129" s="87"/>
    </row>
    <row r="130" spans="1:16" ht="25.5" customHeight="1">
      <c r="A130" s="23">
        <v>70</v>
      </c>
      <c r="B130" s="81">
        <f>IF('入力(貼付）'!A76="","",'入力(貼付）'!A76)</f>
      </c>
      <c r="C130" s="81"/>
      <c r="D130" s="81"/>
      <c r="E130" s="82">
        <f>IF('入力(貼付）'!B76="","",'入力(貼付）'!B76)</f>
      </c>
      <c r="F130" s="83"/>
      <c r="G130" s="83"/>
      <c r="H130" s="83"/>
      <c r="I130" s="83"/>
      <c r="J130" s="84"/>
      <c r="K130" s="85">
        <f>IF('入力(貼付）'!C76="","",'入力(貼付）'!E76)</f>
      </c>
      <c r="L130" s="86"/>
      <c r="M130" s="86"/>
      <c r="N130" s="86"/>
      <c r="O130" s="86"/>
      <c r="P130" s="87"/>
    </row>
    <row r="131" spans="1:16" ht="25.5" customHeight="1">
      <c r="A131" s="23">
        <v>71</v>
      </c>
      <c r="B131" s="81">
        <f>IF('入力(貼付）'!A77="","",'入力(貼付）'!A77)</f>
      </c>
      <c r="C131" s="81"/>
      <c r="D131" s="81"/>
      <c r="E131" s="82">
        <f>IF('入力(貼付）'!B77="","",'入力(貼付）'!B77)</f>
      </c>
      <c r="F131" s="83"/>
      <c r="G131" s="83"/>
      <c r="H131" s="83"/>
      <c r="I131" s="83"/>
      <c r="J131" s="84"/>
      <c r="K131" s="85">
        <f>IF('入力(貼付）'!C77="","",'入力(貼付）'!E77)</f>
      </c>
      <c r="L131" s="86"/>
      <c r="M131" s="86"/>
      <c r="N131" s="86"/>
      <c r="O131" s="86"/>
      <c r="P131" s="87"/>
    </row>
    <row r="132" spans="1:16" ht="25.5" customHeight="1">
      <c r="A132" s="23">
        <v>72</v>
      </c>
      <c r="B132" s="81">
        <f>IF('入力(貼付）'!A78="","",'入力(貼付）'!A78)</f>
      </c>
      <c r="C132" s="81"/>
      <c r="D132" s="81"/>
      <c r="E132" s="82">
        <f>IF('入力(貼付）'!B78="","",'入力(貼付）'!B78)</f>
      </c>
      <c r="F132" s="83"/>
      <c r="G132" s="83"/>
      <c r="H132" s="83"/>
      <c r="I132" s="83"/>
      <c r="J132" s="84"/>
      <c r="K132" s="85">
        <f>IF('入力(貼付）'!C78="","",'入力(貼付）'!E78)</f>
      </c>
      <c r="L132" s="86"/>
      <c r="M132" s="86"/>
      <c r="N132" s="86"/>
      <c r="O132" s="86"/>
      <c r="P132" s="87"/>
    </row>
    <row r="133" spans="1:16" ht="25.5" customHeight="1">
      <c r="A133" s="23">
        <v>73</v>
      </c>
      <c r="B133" s="81">
        <f>IF('入力(貼付）'!A79="","",'入力(貼付）'!A79)</f>
      </c>
      <c r="C133" s="81"/>
      <c r="D133" s="81"/>
      <c r="E133" s="82">
        <f>IF('入力(貼付）'!B79="","",'入力(貼付）'!B79)</f>
      </c>
      <c r="F133" s="83"/>
      <c r="G133" s="83"/>
      <c r="H133" s="83"/>
      <c r="I133" s="83"/>
      <c r="J133" s="84"/>
      <c r="K133" s="85">
        <f>IF('入力(貼付）'!C79="","",'入力(貼付）'!E79)</f>
      </c>
      <c r="L133" s="86"/>
      <c r="M133" s="86"/>
      <c r="N133" s="86"/>
      <c r="O133" s="86"/>
      <c r="P133" s="87"/>
    </row>
    <row r="134" spans="1:16" ht="25.5" customHeight="1">
      <c r="A134" s="23">
        <v>74</v>
      </c>
      <c r="B134" s="81">
        <f>IF('入力(貼付）'!A80="","",'入力(貼付）'!A80)</f>
      </c>
      <c r="C134" s="81"/>
      <c r="D134" s="81"/>
      <c r="E134" s="82">
        <f>IF('入力(貼付）'!B80="","",'入力(貼付）'!B80)</f>
      </c>
      <c r="F134" s="83"/>
      <c r="G134" s="83"/>
      <c r="H134" s="83"/>
      <c r="I134" s="83"/>
      <c r="J134" s="84"/>
      <c r="K134" s="85">
        <f>IF('入力(貼付）'!C80="","",'入力(貼付）'!E80)</f>
      </c>
      <c r="L134" s="86"/>
      <c r="M134" s="86"/>
      <c r="N134" s="86"/>
      <c r="O134" s="86"/>
      <c r="P134" s="87"/>
    </row>
    <row r="135" spans="1:16" ht="25.5" customHeight="1">
      <c r="A135" s="23">
        <v>75</v>
      </c>
      <c r="B135" s="81">
        <f>IF('入力(貼付）'!A81="","",'入力(貼付）'!A81)</f>
      </c>
      <c r="C135" s="81"/>
      <c r="D135" s="81"/>
      <c r="E135" s="82">
        <f>IF('入力(貼付）'!B81="","",'入力(貼付）'!B81)</f>
      </c>
      <c r="F135" s="83"/>
      <c r="G135" s="83"/>
      <c r="H135" s="83"/>
      <c r="I135" s="83"/>
      <c r="J135" s="84"/>
      <c r="K135" s="85">
        <f>IF('入力(貼付）'!C81="","",'入力(貼付）'!E81)</f>
      </c>
      <c r="L135" s="86"/>
      <c r="M135" s="86"/>
      <c r="N135" s="86"/>
      <c r="O135" s="86"/>
      <c r="P135" s="87"/>
    </row>
    <row r="136" spans="1:16" ht="25.5" customHeight="1">
      <c r="A136" s="23">
        <v>76</v>
      </c>
      <c r="B136" s="81">
        <f>IF('入力(貼付）'!A82="","",'入力(貼付）'!A82)</f>
      </c>
      <c r="C136" s="81"/>
      <c r="D136" s="81"/>
      <c r="E136" s="82">
        <f>IF('入力(貼付）'!B82="","",'入力(貼付）'!B82)</f>
      </c>
      <c r="F136" s="83"/>
      <c r="G136" s="83"/>
      <c r="H136" s="83"/>
      <c r="I136" s="83"/>
      <c r="J136" s="84"/>
      <c r="K136" s="85">
        <f>IF('入力(貼付）'!C82="","",'入力(貼付）'!E82)</f>
      </c>
      <c r="L136" s="86"/>
      <c r="M136" s="86"/>
      <c r="N136" s="86"/>
      <c r="O136" s="86"/>
      <c r="P136" s="87"/>
    </row>
    <row r="137" spans="1:16" ht="25.5" customHeight="1">
      <c r="A137" s="23">
        <v>77</v>
      </c>
      <c r="B137" s="81">
        <f>IF('入力(貼付）'!A83="","",'入力(貼付）'!A83)</f>
      </c>
      <c r="C137" s="81"/>
      <c r="D137" s="81"/>
      <c r="E137" s="82">
        <f>IF('入力(貼付）'!B83="","",'入力(貼付）'!B83)</f>
      </c>
      <c r="F137" s="83"/>
      <c r="G137" s="83"/>
      <c r="H137" s="83"/>
      <c r="I137" s="83"/>
      <c r="J137" s="84"/>
      <c r="K137" s="85">
        <f>IF('入力(貼付）'!C83="","",'入力(貼付）'!E83)</f>
      </c>
      <c r="L137" s="86"/>
      <c r="M137" s="86"/>
      <c r="N137" s="86"/>
      <c r="O137" s="86"/>
      <c r="P137" s="87"/>
    </row>
    <row r="138" spans="1:16" ht="25.5" customHeight="1">
      <c r="A138" s="23">
        <v>78</v>
      </c>
      <c r="B138" s="81">
        <f>IF('入力(貼付）'!A84="","",'入力(貼付）'!A84)</f>
      </c>
      <c r="C138" s="81"/>
      <c r="D138" s="81"/>
      <c r="E138" s="82">
        <f>IF('入力(貼付）'!B84="","",'入力(貼付）'!B84)</f>
      </c>
      <c r="F138" s="83"/>
      <c r="G138" s="83"/>
      <c r="H138" s="83"/>
      <c r="I138" s="83"/>
      <c r="J138" s="84"/>
      <c r="K138" s="85">
        <f>IF('入力(貼付）'!C84="","",'入力(貼付）'!E84)</f>
      </c>
      <c r="L138" s="86"/>
      <c r="M138" s="86"/>
      <c r="N138" s="86"/>
      <c r="O138" s="86"/>
      <c r="P138" s="87"/>
    </row>
    <row r="139" spans="1:16" ht="25.5" customHeight="1">
      <c r="A139" s="23">
        <v>79</v>
      </c>
      <c r="B139" s="81">
        <f>IF('入力(貼付）'!A85="","",'入力(貼付）'!A85)</f>
      </c>
      <c r="C139" s="81"/>
      <c r="D139" s="81"/>
      <c r="E139" s="82">
        <f>IF('入力(貼付）'!B85="","",'入力(貼付）'!B85)</f>
      </c>
      <c r="F139" s="83"/>
      <c r="G139" s="83"/>
      <c r="H139" s="83"/>
      <c r="I139" s="83"/>
      <c r="J139" s="84"/>
      <c r="K139" s="85">
        <f>IF('入力(貼付）'!C85="","",'入力(貼付）'!E85)</f>
      </c>
      <c r="L139" s="86"/>
      <c r="M139" s="86"/>
      <c r="N139" s="86"/>
      <c r="O139" s="86"/>
      <c r="P139" s="87"/>
    </row>
    <row r="140" spans="1:16" ht="25.5" customHeight="1">
      <c r="A140" s="23">
        <v>80</v>
      </c>
      <c r="B140" s="81">
        <f>IF('入力(貼付）'!A86="","",'入力(貼付）'!A86)</f>
      </c>
      <c r="C140" s="81"/>
      <c r="D140" s="81"/>
      <c r="E140" s="82">
        <f>IF('入力(貼付）'!B86="","",'入力(貼付）'!B86)</f>
      </c>
      <c r="F140" s="83"/>
      <c r="G140" s="83"/>
      <c r="H140" s="83"/>
      <c r="I140" s="83"/>
      <c r="J140" s="84"/>
      <c r="K140" s="85">
        <f>IF('入力(貼付）'!C86="","",'入力(貼付）'!E86)</f>
      </c>
      <c r="L140" s="86"/>
      <c r="M140" s="86"/>
      <c r="N140" s="86"/>
      <c r="O140" s="86"/>
      <c r="P140" s="87"/>
    </row>
    <row r="141" spans="1:16" ht="25.5" customHeight="1">
      <c r="A141" s="88" t="s">
        <v>12</v>
      </c>
      <c r="B141" s="89"/>
      <c r="C141" s="89"/>
      <c r="D141" s="90"/>
      <c r="E141" s="91">
        <f>IF(COUNT(B121:D140)=0,"",COUNT(B121:D140))</f>
      </c>
      <c r="F141" s="92"/>
      <c r="G141" s="92"/>
      <c r="H141" s="92"/>
      <c r="I141" s="92"/>
      <c r="J141" s="11" t="s">
        <v>6</v>
      </c>
      <c r="K141" s="85">
        <f>IF(SUM(K121:P140)=0,"",SUM(K121:P140))</f>
      </c>
      <c r="L141" s="86"/>
      <c r="M141" s="86"/>
      <c r="N141" s="86"/>
      <c r="O141" s="86"/>
      <c r="P141" s="87"/>
    </row>
    <row r="142" spans="1:16" ht="13.5">
      <c r="A142" s="38" t="s">
        <v>36</v>
      </c>
      <c r="B142" s="38"/>
      <c r="C142" s="38"/>
      <c r="D142" s="38"/>
      <c r="E142" s="38"/>
      <c r="F142" s="38"/>
      <c r="G142" s="7"/>
      <c r="H142" s="7"/>
      <c r="I142" s="7"/>
      <c r="J142" s="7"/>
      <c r="K142" s="4"/>
      <c r="L142" s="4"/>
      <c r="M142" s="4"/>
      <c r="N142" s="4"/>
      <c r="O142" s="39"/>
      <c r="P142" s="4"/>
    </row>
    <row r="143" spans="1:16" ht="13.5">
      <c r="A143" s="38" t="s">
        <v>37</v>
      </c>
      <c r="B143" s="38"/>
      <c r="C143" s="38"/>
      <c r="D143" s="38"/>
      <c r="E143" s="38"/>
      <c r="F143" s="38"/>
      <c r="G143" s="7"/>
      <c r="H143" s="7"/>
      <c r="I143" s="7"/>
      <c r="J143" s="7"/>
      <c r="K143" s="4"/>
      <c r="L143" s="4"/>
      <c r="M143" s="4"/>
      <c r="N143" s="4"/>
      <c r="O143" s="39"/>
      <c r="P143" s="4"/>
    </row>
    <row r="144" spans="1:16" ht="13.5">
      <c r="A144" s="38" t="s">
        <v>38</v>
      </c>
      <c r="B144" s="38"/>
      <c r="C144" s="38"/>
      <c r="D144" s="38"/>
      <c r="E144" s="38"/>
      <c r="F144" s="38"/>
      <c r="G144" s="7"/>
      <c r="H144" s="7"/>
      <c r="I144" s="7"/>
      <c r="J144" s="7"/>
      <c r="K144" s="4"/>
      <c r="L144" s="4"/>
      <c r="M144" s="4"/>
      <c r="N144" s="4"/>
      <c r="O144" s="39"/>
      <c r="P144" s="4"/>
    </row>
    <row r="145" spans="1:16" ht="13.5">
      <c r="A145" s="40" t="s">
        <v>39</v>
      </c>
      <c r="B145" s="7"/>
      <c r="C145" s="7"/>
      <c r="D145" s="7"/>
      <c r="E145" s="7"/>
      <c r="F145" s="7"/>
      <c r="G145" s="70" t="s">
        <v>40</v>
      </c>
      <c r="H145" s="70"/>
      <c r="I145" s="70"/>
      <c r="J145" s="70"/>
      <c r="K145" s="70"/>
      <c r="L145" s="70"/>
      <c r="M145" s="70"/>
      <c r="N145" s="70"/>
      <c r="O145" s="70"/>
      <c r="P145" s="70"/>
    </row>
    <row r="146" spans="1:16" ht="25.5" customHeight="1">
      <c r="A146" s="70" t="s">
        <v>41</v>
      </c>
      <c r="B146" s="70"/>
      <c r="C146" s="70" t="s">
        <v>42</v>
      </c>
      <c r="D146" s="70"/>
      <c r="E146" s="41"/>
      <c r="F146" s="41"/>
      <c r="G146" s="93">
        <f>IF(E141="","",'入力(貼付）'!$D$2)</f>
      </c>
      <c r="H146" s="93"/>
      <c r="I146" s="88"/>
      <c r="J146" s="42" t="s">
        <v>6</v>
      </c>
      <c r="K146" s="94">
        <f>IF(K141="","",'入力(貼付）'!$E$2)</f>
      </c>
      <c r="L146" s="95"/>
      <c r="M146" s="95"/>
      <c r="N146" s="95"/>
      <c r="O146" s="95"/>
      <c r="P146" s="43" t="s">
        <v>43</v>
      </c>
    </row>
    <row r="147" spans="1:16" ht="22.5" customHeight="1">
      <c r="A147" s="93"/>
      <c r="B147" s="93"/>
      <c r="C147" s="96"/>
      <c r="D147" s="96"/>
      <c r="E147" s="44"/>
      <c r="F147" s="44"/>
      <c r="G147" s="45"/>
      <c r="H147" s="44"/>
      <c r="I147" s="4"/>
      <c r="J147" s="4"/>
      <c r="K147" s="4"/>
      <c r="L147" s="4"/>
      <c r="M147" s="4"/>
      <c r="N147" s="4"/>
      <c r="O147" s="45"/>
      <c r="P147" s="4"/>
    </row>
    <row r="148" spans="1:16" ht="22.5" customHeight="1">
      <c r="A148" s="93"/>
      <c r="B148" s="93"/>
      <c r="C148" s="96"/>
      <c r="D148" s="96"/>
      <c r="E148" s="46"/>
      <c r="F148" s="46"/>
      <c r="G148" s="61" t="s">
        <v>92</v>
      </c>
      <c r="H148" s="61"/>
      <c r="I148" s="61"/>
      <c r="J148" s="69">
        <f>IF(B121="","",$J$37)</f>
      </c>
      <c r="K148" s="69"/>
      <c r="L148" s="69"/>
      <c r="M148" s="69"/>
      <c r="N148" s="69"/>
      <c r="O148" s="69"/>
      <c r="P148" s="69"/>
    </row>
    <row r="149" spans="1:15" ht="13.5">
      <c r="A149" s="71" t="s">
        <v>11</v>
      </c>
      <c r="B149" s="71"/>
      <c r="C149" s="71"/>
      <c r="D149" s="71"/>
      <c r="E149" s="71"/>
      <c r="F149" s="71"/>
      <c r="G149" s="71"/>
      <c r="H149" s="9"/>
      <c r="I149" s="4"/>
      <c r="J149" s="4"/>
      <c r="K149" s="4"/>
      <c r="L149" s="4"/>
      <c r="M149" s="7" t="s">
        <v>15</v>
      </c>
      <c r="N149" s="4"/>
      <c r="O149" s="5"/>
    </row>
    <row r="150" spans="1:16" ht="13.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111" s="1" customFormat="1" ht="24">
      <c r="A151" s="72" t="s">
        <v>0</v>
      </c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</row>
    <row r="152" spans="1:16" ht="13.5">
      <c r="A152" s="6"/>
      <c r="B152" s="6"/>
      <c r="C152" s="6"/>
      <c r="E152" s="4"/>
      <c r="F152" s="4"/>
      <c r="G152" s="4"/>
      <c r="H152" s="4"/>
      <c r="I152" s="4"/>
      <c r="J152" s="4"/>
      <c r="K152" s="4"/>
      <c r="L152" s="4"/>
      <c r="M152" s="4"/>
      <c r="N152" s="4"/>
      <c r="P152" s="4"/>
    </row>
    <row r="153" spans="1:16" ht="22.5" customHeight="1">
      <c r="A153" s="73" t="s">
        <v>10</v>
      </c>
      <c r="B153" s="73"/>
      <c r="C153" s="73"/>
      <c r="D153" s="73"/>
      <c r="E153" s="74" t="s">
        <v>8</v>
      </c>
      <c r="F153" s="74"/>
      <c r="G153" s="74"/>
      <c r="H153" s="74" t="s">
        <v>1</v>
      </c>
      <c r="I153" s="74"/>
      <c r="J153" s="74"/>
      <c r="K153" s="74" t="s">
        <v>13</v>
      </c>
      <c r="L153" s="74"/>
      <c r="M153" s="74"/>
      <c r="N153" s="74" t="s">
        <v>3</v>
      </c>
      <c r="O153" s="74"/>
      <c r="P153" s="74"/>
    </row>
    <row r="154" spans="1:16" ht="25.5" customHeight="1">
      <c r="A154" s="75">
        <f>IF($M154="","",'入力(貼付）'!$A$2)</f>
      </c>
      <c r="B154" s="75"/>
      <c r="C154" s="75"/>
      <c r="D154" s="75"/>
      <c r="E154" s="76">
        <f>IF($M154="","",'入力(貼付）'!$B$2)</f>
      </c>
      <c r="F154" s="76"/>
      <c r="G154" s="76"/>
      <c r="H154" s="76">
        <f>IF($M154="","",'入力(貼付）'!$C$2)</f>
      </c>
      <c r="I154" s="76"/>
      <c r="J154" s="76"/>
      <c r="K154" s="37">
        <f>IF($M154="","",5)</f>
      </c>
      <c r="L154" s="26" t="s">
        <v>26</v>
      </c>
      <c r="M154" s="36">
        <f>IF('入力(貼付）'!$F$2&lt;5,"",'入力(貼付）'!$F$2)</f>
      </c>
      <c r="N154" s="77">
        <f>IF(K154="","",30)</f>
      </c>
      <c r="O154" s="77"/>
      <c r="P154" s="77"/>
    </row>
    <row r="155" spans="1:16" ht="25.5" customHeight="1">
      <c r="A155" s="74" t="s">
        <v>2</v>
      </c>
      <c r="B155" s="74"/>
      <c r="C155" s="74"/>
      <c r="D155" s="74"/>
      <c r="E155" s="78">
        <f>IF(M154="","",$E$7)</f>
      </c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80"/>
    </row>
    <row r="156" spans="1:16" ht="16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P156" s="10" t="s">
        <v>14</v>
      </c>
    </row>
    <row r="157" spans="1:16" ht="22.5" customHeight="1">
      <c r="A157" s="8" t="s">
        <v>4</v>
      </c>
      <c r="B157" s="70" t="s">
        <v>7</v>
      </c>
      <c r="C157" s="70"/>
      <c r="D157" s="70"/>
      <c r="E157" s="70" t="s">
        <v>9</v>
      </c>
      <c r="F157" s="70"/>
      <c r="G157" s="70"/>
      <c r="H157" s="70"/>
      <c r="I157" s="70"/>
      <c r="J157" s="70"/>
      <c r="K157" s="70" t="s">
        <v>5</v>
      </c>
      <c r="L157" s="70"/>
      <c r="M157" s="70"/>
      <c r="N157" s="70"/>
      <c r="O157" s="70"/>
      <c r="P157" s="70"/>
    </row>
    <row r="158" spans="1:16" ht="25.5" customHeight="1">
      <c r="A158" s="23">
        <v>81</v>
      </c>
      <c r="B158" s="81">
        <f>IF('入力(貼付）'!A87="","",'入力(貼付）'!A87)</f>
      </c>
      <c r="C158" s="81"/>
      <c r="D158" s="81"/>
      <c r="E158" s="82">
        <f>IF('入力(貼付）'!B87="","",'入力(貼付）'!B87)</f>
      </c>
      <c r="F158" s="83"/>
      <c r="G158" s="83"/>
      <c r="H158" s="83"/>
      <c r="I158" s="83"/>
      <c r="J158" s="84"/>
      <c r="K158" s="85">
        <f>IF('入力(貼付）'!C87="","",'入力(貼付）'!E87)</f>
      </c>
      <c r="L158" s="86"/>
      <c r="M158" s="86"/>
      <c r="N158" s="86"/>
      <c r="O158" s="86"/>
      <c r="P158" s="87"/>
    </row>
    <row r="159" spans="1:16" ht="25.5" customHeight="1">
      <c r="A159" s="23">
        <v>82</v>
      </c>
      <c r="B159" s="81">
        <f>IF('入力(貼付）'!A88="","",'入力(貼付）'!A88)</f>
      </c>
      <c r="C159" s="81"/>
      <c r="D159" s="81"/>
      <c r="E159" s="82">
        <f>IF('入力(貼付）'!B88="","",'入力(貼付）'!B88)</f>
      </c>
      <c r="F159" s="83"/>
      <c r="G159" s="83"/>
      <c r="H159" s="83"/>
      <c r="I159" s="83"/>
      <c r="J159" s="84"/>
      <c r="K159" s="85">
        <f>IF('入力(貼付）'!C88="","",'入力(貼付）'!E88)</f>
      </c>
      <c r="L159" s="86"/>
      <c r="M159" s="86"/>
      <c r="N159" s="86"/>
      <c r="O159" s="86"/>
      <c r="P159" s="87"/>
    </row>
    <row r="160" spans="1:16" ht="25.5" customHeight="1">
      <c r="A160" s="23">
        <v>83</v>
      </c>
      <c r="B160" s="81">
        <f>IF('入力(貼付）'!A89="","",'入力(貼付）'!A89)</f>
      </c>
      <c r="C160" s="81"/>
      <c r="D160" s="81"/>
      <c r="E160" s="82">
        <f>IF('入力(貼付）'!B89="","",'入力(貼付）'!B89)</f>
      </c>
      <c r="F160" s="83"/>
      <c r="G160" s="83"/>
      <c r="H160" s="83"/>
      <c r="I160" s="83"/>
      <c r="J160" s="84"/>
      <c r="K160" s="85">
        <f>IF('入力(貼付）'!C89="","",'入力(貼付）'!E89)</f>
      </c>
      <c r="L160" s="86"/>
      <c r="M160" s="86"/>
      <c r="N160" s="86"/>
      <c r="O160" s="86"/>
      <c r="P160" s="87"/>
    </row>
    <row r="161" spans="1:16" ht="25.5" customHeight="1">
      <c r="A161" s="23">
        <v>84</v>
      </c>
      <c r="B161" s="81">
        <f>IF('入力(貼付）'!A90="","",'入力(貼付）'!A90)</f>
      </c>
      <c r="C161" s="81"/>
      <c r="D161" s="81"/>
      <c r="E161" s="82">
        <f>IF('入力(貼付）'!B90="","",'入力(貼付）'!B90)</f>
      </c>
      <c r="F161" s="83"/>
      <c r="G161" s="83"/>
      <c r="H161" s="83"/>
      <c r="I161" s="83"/>
      <c r="J161" s="84"/>
      <c r="K161" s="85">
        <f>IF('入力(貼付）'!C90="","",'入力(貼付）'!E90)</f>
      </c>
      <c r="L161" s="86"/>
      <c r="M161" s="86"/>
      <c r="N161" s="86"/>
      <c r="O161" s="86"/>
      <c r="P161" s="87"/>
    </row>
    <row r="162" spans="1:16" ht="25.5" customHeight="1">
      <c r="A162" s="23">
        <v>85</v>
      </c>
      <c r="B162" s="81">
        <f>IF('入力(貼付）'!A91="","",'入力(貼付）'!A91)</f>
      </c>
      <c r="C162" s="81"/>
      <c r="D162" s="81"/>
      <c r="E162" s="82">
        <f>IF('入力(貼付）'!B91="","",'入力(貼付）'!B91)</f>
      </c>
      <c r="F162" s="83"/>
      <c r="G162" s="83"/>
      <c r="H162" s="83"/>
      <c r="I162" s="83"/>
      <c r="J162" s="84"/>
      <c r="K162" s="85">
        <f>IF('入力(貼付）'!C91="","",'入力(貼付）'!E91)</f>
      </c>
      <c r="L162" s="86"/>
      <c r="M162" s="86"/>
      <c r="N162" s="86"/>
      <c r="O162" s="86"/>
      <c r="P162" s="87"/>
    </row>
    <row r="163" spans="1:16" ht="25.5" customHeight="1">
      <c r="A163" s="23">
        <v>86</v>
      </c>
      <c r="B163" s="81">
        <f>IF('入力(貼付）'!A92="","",'入力(貼付）'!A92)</f>
      </c>
      <c r="C163" s="81"/>
      <c r="D163" s="81"/>
      <c r="E163" s="82">
        <f>IF('入力(貼付）'!B92="","",'入力(貼付）'!B92)</f>
      </c>
      <c r="F163" s="83"/>
      <c r="G163" s="83"/>
      <c r="H163" s="83"/>
      <c r="I163" s="83"/>
      <c r="J163" s="84"/>
      <c r="K163" s="85">
        <f>IF('入力(貼付）'!C92="","",'入力(貼付）'!E92)</f>
      </c>
      <c r="L163" s="86"/>
      <c r="M163" s="86"/>
      <c r="N163" s="86"/>
      <c r="O163" s="86"/>
      <c r="P163" s="87"/>
    </row>
    <row r="164" spans="1:16" ht="25.5" customHeight="1">
      <c r="A164" s="23">
        <v>87</v>
      </c>
      <c r="B164" s="81">
        <f>IF('入力(貼付）'!A93="","",'入力(貼付）'!A93)</f>
      </c>
      <c r="C164" s="81"/>
      <c r="D164" s="81"/>
      <c r="E164" s="82">
        <f>IF('入力(貼付）'!B93="","",'入力(貼付）'!B93)</f>
      </c>
      <c r="F164" s="83"/>
      <c r="G164" s="83"/>
      <c r="H164" s="83"/>
      <c r="I164" s="83"/>
      <c r="J164" s="84"/>
      <c r="K164" s="85">
        <f>IF('入力(貼付）'!C93="","",'入力(貼付）'!E93)</f>
      </c>
      <c r="L164" s="86"/>
      <c r="M164" s="86"/>
      <c r="N164" s="86"/>
      <c r="O164" s="86"/>
      <c r="P164" s="87"/>
    </row>
    <row r="165" spans="1:16" ht="25.5" customHeight="1">
      <c r="A165" s="23">
        <v>88</v>
      </c>
      <c r="B165" s="81">
        <f>IF('入力(貼付）'!A94="","",'入力(貼付）'!A94)</f>
      </c>
      <c r="C165" s="81"/>
      <c r="D165" s="81"/>
      <c r="E165" s="82">
        <f>IF('入力(貼付）'!B94="","",'入力(貼付）'!B94)</f>
      </c>
      <c r="F165" s="83"/>
      <c r="G165" s="83"/>
      <c r="H165" s="83"/>
      <c r="I165" s="83"/>
      <c r="J165" s="84"/>
      <c r="K165" s="85">
        <f>IF('入力(貼付）'!C94="","",'入力(貼付）'!E94)</f>
      </c>
      <c r="L165" s="86"/>
      <c r="M165" s="86"/>
      <c r="N165" s="86"/>
      <c r="O165" s="86"/>
      <c r="P165" s="87"/>
    </row>
    <row r="166" spans="1:16" ht="25.5" customHeight="1">
      <c r="A166" s="23">
        <v>89</v>
      </c>
      <c r="B166" s="81">
        <f>IF('入力(貼付）'!A95="","",'入力(貼付）'!A95)</f>
      </c>
      <c r="C166" s="81"/>
      <c r="D166" s="81"/>
      <c r="E166" s="82">
        <f>IF('入力(貼付）'!B95="","",'入力(貼付）'!B95)</f>
      </c>
      <c r="F166" s="83"/>
      <c r="G166" s="83"/>
      <c r="H166" s="83"/>
      <c r="I166" s="83"/>
      <c r="J166" s="84"/>
      <c r="K166" s="85">
        <f>IF('入力(貼付）'!C95="","",'入力(貼付）'!E95)</f>
      </c>
      <c r="L166" s="86"/>
      <c r="M166" s="86"/>
      <c r="N166" s="86"/>
      <c r="O166" s="86"/>
      <c r="P166" s="87"/>
    </row>
    <row r="167" spans="1:16" ht="25.5" customHeight="1">
      <c r="A167" s="23">
        <v>90</v>
      </c>
      <c r="B167" s="81">
        <f>IF('入力(貼付）'!A96="","",'入力(貼付）'!A96)</f>
      </c>
      <c r="C167" s="81"/>
      <c r="D167" s="81"/>
      <c r="E167" s="82">
        <f>IF('入力(貼付）'!B96="","",'入力(貼付）'!B96)</f>
      </c>
      <c r="F167" s="83"/>
      <c r="G167" s="83"/>
      <c r="H167" s="83"/>
      <c r="I167" s="83"/>
      <c r="J167" s="84"/>
      <c r="K167" s="85">
        <f>IF('入力(貼付）'!C96="","",'入力(貼付）'!E96)</f>
      </c>
      <c r="L167" s="86"/>
      <c r="M167" s="86"/>
      <c r="N167" s="86"/>
      <c r="O167" s="86"/>
      <c r="P167" s="87"/>
    </row>
    <row r="168" spans="1:16" ht="25.5" customHeight="1">
      <c r="A168" s="23">
        <v>91</v>
      </c>
      <c r="B168" s="81">
        <f>IF('入力(貼付）'!A97="","",'入力(貼付）'!A97)</f>
      </c>
      <c r="C168" s="81"/>
      <c r="D168" s="81"/>
      <c r="E168" s="82">
        <f>IF('入力(貼付）'!B97="","",'入力(貼付）'!B97)</f>
      </c>
      <c r="F168" s="83"/>
      <c r="G168" s="83"/>
      <c r="H168" s="83"/>
      <c r="I168" s="83"/>
      <c r="J168" s="84"/>
      <c r="K168" s="85">
        <f>IF('入力(貼付）'!C97="","",'入力(貼付）'!E97)</f>
      </c>
      <c r="L168" s="86"/>
      <c r="M168" s="86"/>
      <c r="N168" s="86"/>
      <c r="O168" s="86"/>
      <c r="P168" s="87"/>
    </row>
    <row r="169" spans="1:16" ht="25.5" customHeight="1">
      <c r="A169" s="23">
        <v>92</v>
      </c>
      <c r="B169" s="81">
        <f>IF('入力(貼付）'!A98="","",'入力(貼付）'!A98)</f>
      </c>
      <c r="C169" s="81"/>
      <c r="D169" s="81"/>
      <c r="E169" s="82">
        <f>IF('入力(貼付）'!B98="","",'入力(貼付）'!B98)</f>
      </c>
      <c r="F169" s="83"/>
      <c r="G169" s="83"/>
      <c r="H169" s="83"/>
      <c r="I169" s="83"/>
      <c r="J169" s="84"/>
      <c r="K169" s="85">
        <f>IF('入力(貼付）'!C98="","",'入力(貼付）'!E98)</f>
      </c>
      <c r="L169" s="86"/>
      <c r="M169" s="86"/>
      <c r="N169" s="86"/>
      <c r="O169" s="86"/>
      <c r="P169" s="87"/>
    </row>
    <row r="170" spans="1:16" ht="25.5" customHeight="1">
      <c r="A170" s="23">
        <v>93</v>
      </c>
      <c r="B170" s="81">
        <f>IF('入力(貼付）'!A99="","",'入力(貼付）'!A99)</f>
      </c>
      <c r="C170" s="81"/>
      <c r="D170" s="81"/>
      <c r="E170" s="82">
        <f>IF('入力(貼付）'!B99="","",'入力(貼付）'!B99)</f>
      </c>
      <c r="F170" s="83"/>
      <c r="G170" s="83"/>
      <c r="H170" s="83"/>
      <c r="I170" s="83"/>
      <c r="J170" s="84"/>
      <c r="K170" s="85">
        <f>IF('入力(貼付）'!C99="","",'入力(貼付）'!E99)</f>
      </c>
      <c r="L170" s="86"/>
      <c r="M170" s="86"/>
      <c r="N170" s="86"/>
      <c r="O170" s="86"/>
      <c r="P170" s="87"/>
    </row>
    <row r="171" spans="1:16" ht="25.5" customHeight="1">
      <c r="A171" s="23">
        <v>94</v>
      </c>
      <c r="B171" s="81">
        <f>IF('入力(貼付）'!A100="","",'入力(貼付）'!A100)</f>
      </c>
      <c r="C171" s="81"/>
      <c r="D171" s="81"/>
      <c r="E171" s="82">
        <f>IF('入力(貼付）'!B100="","",'入力(貼付）'!B100)</f>
      </c>
      <c r="F171" s="83"/>
      <c r="G171" s="83"/>
      <c r="H171" s="83"/>
      <c r="I171" s="83"/>
      <c r="J171" s="84"/>
      <c r="K171" s="85">
        <f>IF('入力(貼付）'!C100="","",'入力(貼付）'!E100)</f>
      </c>
      <c r="L171" s="86"/>
      <c r="M171" s="86"/>
      <c r="N171" s="86"/>
      <c r="O171" s="86"/>
      <c r="P171" s="87"/>
    </row>
    <row r="172" spans="1:16" ht="25.5" customHeight="1">
      <c r="A172" s="23">
        <v>95</v>
      </c>
      <c r="B172" s="81">
        <f>IF('入力(貼付）'!A101="","",'入力(貼付）'!A101)</f>
      </c>
      <c r="C172" s="81"/>
      <c r="D172" s="81"/>
      <c r="E172" s="82">
        <f>IF('入力(貼付）'!B101="","",'入力(貼付）'!B101)</f>
      </c>
      <c r="F172" s="83"/>
      <c r="G172" s="83"/>
      <c r="H172" s="83"/>
      <c r="I172" s="83"/>
      <c r="J172" s="84"/>
      <c r="K172" s="85">
        <f>IF('入力(貼付）'!C101="","",'入力(貼付）'!E101)</f>
      </c>
      <c r="L172" s="86"/>
      <c r="M172" s="86"/>
      <c r="N172" s="86"/>
      <c r="O172" s="86"/>
      <c r="P172" s="87"/>
    </row>
    <row r="173" spans="1:16" ht="25.5" customHeight="1">
      <c r="A173" s="23">
        <v>96</v>
      </c>
      <c r="B173" s="81">
        <f>IF('入力(貼付）'!A102="","",'入力(貼付）'!A102)</f>
      </c>
      <c r="C173" s="81"/>
      <c r="D173" s="81"/>
      <c r="E173" s="82">
        <f>IF('入力(貼付）'!B102="","",'入力(貼付）'!B102)</f>
      </c>
      <c r="F173" s="83"/>
      <c r="G173" s="83"/>
      <c r="H173" s="83"/>
      <c r="I173" s="83"/>
      <c r="J173" s="84"/>
      <c r="K173" s="85">
        <f>IF('入力(貼付）'!C102="","",'入力(貼付）'!E102)</f>
      </c>
      <c r="L173" s="86"/>
      <c r="M173" s="86"/>
      <c r="N173" s="86"/>
      <c r="O173" s="86"/>
      <c r="P173" s="87"/>
    </row>
    <row r="174" spans="1:16" ht="25.5" customHeight="1">
      <c r="A174" s="23">
        <v>97</v>
      </c>
      <c r="B174" s="81">
        <f>IF('入力(貼付）'!A103="","",'入力(貼付）'!A103)</f>
      </c>
      <c r="C174" s="81"/>
      <c r="D174" s="81"/>
      <c r="E174" s="82">
        <f>IF('入力(貼付）'!B103="","",'入力(貼付）'!B103)</f>
      </c>
      <c r="F174" s="83"/>
      <c r="G174" s="83"/>
      <c r="H174" s="83"/>
      <c r="I174" s="83"/>
      <c r="J174" s="84"/>
      <c r="K174" s="85">
        <f>IF('入力(貼付）'!C103="","",'入力(貼付）'!E103)</f>
      </c>
      <c r="L174" s="86"/>
      <c r="M174" s="86"/>
      <c r="N174" s="86"/>
      <c r="O174" s="86"/>
      <c r="P174" s="87"/>
    </row>
    <row r="175" spans="1:16" ht="25.5" customHeight="1">
      <c r="A175" s="23">
        <v>98</v>
      </c>
      <c r="B175" s="81">
        <f>IF('入力(貼付）'!A104="","",'入力(貼付）'!A104)</f>
      </c>
      <c r="C175" s="81"/>
      <c r="D175" s="81"/>
      <c r="E175" s="82">
        <f>IF('入力(貼付）'!B104="","",'入力(貼付）'!B104)</f>
      </c>
      <c r="F175" s="83"/>
      <c r="G175" s="83"/>
      <c r="H175" s="83"/>
      <c r="I175" s="83"/>
      <c r="J175" s="84"/>
      <c r="K175" s="85">
        <f>IF('入力(貼付）'!C104="","",'入力(貼付）'!E104)</f>
      </c>
      <c r="L175" s="86"/>
      <c r="M175" s="86"/>
      <c r="N175" s="86"/>
      <c r="O175" s="86"/>
      <c r="P175" s="87"/>
    </row>
    <row r="176" spans="1:16" ht="25.5" customHeight="1">
      <c r="A176" s="23">
        <v>99</v>
      </c>
      <c r="B176" s="81">
        <f>IF('入力(貼付）'!A105="","",'入力(貼付）'!A105)</f>
      </c>
      <c r="C176" s="81"/>
      <c r="D176" s="81"/>
      <c r="E176" s="82">
        <f>IF('入力(貼付）'!B105="","",'入力(貼付）'!B105)</f>
      </c>
      <c r="F176" s="83"/>
      <c r="G176" s="83"/>
      <c r="H176" s="83"/>
      <c r="I176" s="83"/>
      <c r="J176" s="84"/>
      <c r="K176" s="85">
        <f>IF('入力(貼付）'!C105="","",'入力(貼付）'!E105)</f>
      </c>
      <c r="L176" s="86"/>
      <c r="M176" s="86"/>
      <c r="N176" s="86"/>
      <c r="O176" s="86"/>
      <c r="P176" s="87"/>
    </row>
    <row r="177" spans="1:16" ht="25.5" customHeight="1">
      <c r="A177" s="23">
        <v>100</v>
      </c>
      <c r="B177" s="81">
        <f>IF('入力(貼付）'!A106="","",'入力(貼付）'!A106)</f>
      </c>
      <c r="C177" s="81"/>
      <c r="D177" s="81"/>
      <c r="E177" s="82">
        <f>IF('入力(貼付）'!B106="","",'入力(貼付）'!B106)</f>
      </c>
      <c r="F177" s="83"/>
      <c r="G177" s="83"/>
      <c r="H177" s="83"/>
      <c r="I177" s="83"/>
      <c r="J177" s="84"/>
      <c r="K177" s="85">
        <f>IF('入力(貼付）'!C106="","",'入力(貼付）'!E106)</f>
      </c>
      <c r="L177" s="86"/>
      <c r="M177" s="86"/>
      <c r="N177" s="86"/>
      <c r="O177" s="86"/>
      <c r="P177" s="87"/>
    </row>
    <row r="178" spans="1:16" ht="25.5" customHeight="1">
      <c r="A178" s="88" t="s">
        <v>12</v>
      </c>
      <c r="B178" s="89"/>
      <c r="C178" s="89"/>
      <c r="D178" s="90"/>
      <c r="E178" s="91">
        <f>IF(COUNT(B158:D177)=0,"",COUNT(B158:D177))</f>
      </c>
      <c r="F178" s="92"/>
      <c r="G178" s="92"/>
      <c r="H178" s="92"/>
      <c r="I178" s="92"/>
      <c r="J178" s="11" t="s">
        <v>6</v>
      </c>
      <c r="K178" s="85">
        <f>IF(SUM(K158:P177)=0,"",SUM(K158:P177))</f>
      </c>
      <c r="L178" s="86"/>
      <c r="M178" s="86"/>
      <c r="N178" s="86"/>
      <c r="O178" s="86"/>
      <c r="P178" s="87"/>
    </row>
    <row r="179" spans="1:16" ht="13.5">
      <c r="A179" s="38" t="s">
        <v>36</v>
      </c>
      <c r="B179" s="38"/>
      <c r="C179" s="38"/>
      <c r="D179" s="38"/>
      <c r="E179" s="38"/>
      <c r="F179" s="38"/>
      <c r="G179" s="7"/>
      <c r="H179" s="7"/>
      <c r="I179" s="7"/>
      <c r="J179" s="7"/>
      <c r="K179" s="4"/>
      <c r="L179" s="4"/>
      <c r="M179" s="4"/>
      <c r="N179" s="4"/>
      <c r="O179" s="39"/>
      <c r="P179" s="4"/>
    </row>
    <row r="180" spans="1:16" ht="13.5">
      <c r="A180" s="38" t="s">
        <v>37</v>
      </c>
      <c r="B180" s="38"/>
      <c r="C180" s="38"/>
      <c r="D180" s="38"/>
      <c r="E180" s="38"/>
      <c r="F180" s="38"/>
      <c r="G180" s="7"/>
      <c r="H180" s="7"/>
      <c r="I180" s="7"/>
      <c r="J180" s="7"/>
      <c r="K180" s="4"/>
      <c r="L180" s="4"/>
      <c r="M180" s="4"/>
      <c r="N180" s="4"/>
      <c r="O180" s="39"/>
      <c r="P180" s="4"/>
    </row>
    <row r="181" spans="1:16" ht="13.5">
      <c r="A181" s="38" t="s">
        <v>38</v>
      </c>
      <c r="B181" s="38"/>
      <c r="C181" s="38"/>
      <c r="D181" s="38"/>
      <c r="E181" s="38"/>
      <c r="F181" s="38"/>
      <c r="G181" s="7"/>
      <c r="H181" s="7"/>
      <c r="I181" s="7"/>
      <c r="J181" s="7"/>
      <c r="K181" s="4"/>
      <c r="L181" s="4"/>
      <c r="M181" s="4"/>
      <c r="N181" s="4"/>
      <c r="O181" s="39"/>
      <c r="P181" s="4"/>
    </row>
    <row r="182" spans="1:16" ht="13.5">
      <c r="A182" s="40" t="s">
        <v>39</v>
      </c>
      <c r="B182" s="7"/>
      <c r="C182" s="7"/>
      <c r="D182" s="7"/>
      <c r="E182" s="7"/>
      <c r="F182" s="7"/>
      <c r="G182" s="70" t="s">
        <v>40</v>
      </c>
      <c r="H182" s="70"/>
      <c r="I182" s="70"/>
      <c r="J182" s="70"/>
      <c r="K182" s="70"/>
      <c r="L182" s="70"/>
      <c r="M182" s="70"/>
      <c r="N182" s="70"/>
      <c r="O182" s="70"/>
      <c r="P182" s="70"/>
    </row>
    <row r="183" spans="1:16" ht="25.5" customHeight="1">
      <c r="A183" s="70" t="s">
        <v>41</v>
      </c>
      <c r="B183" s="70"/>
      <c r="C183" s="70" t="s">
        <v>42</v>
      </c>
      <c r="D183" s="70"/>
      <c r="E183" s="41"/>
      <c r="F183" s="41"/>
      <c r="G183" s="93">
        <f>IF(E178="","",'入力(貼付）'!$D$2)</f>
      </c>
      <c r="H183" s="93"/>
      <c r="I183" s="88"/>
      <c r="J183" s="42" t="s">
        <v>6</v>
      </c>
      <c r="K183" s="94">
        <f>IF(K178="","",'入力(貼付）'!$E$2)</f>
      </c>
      <c r="L183" s="95"/>
      <c r="M183" s="95"/>
      <c r="N183" s="95"/>
      <c r="O183" s="95"/>
      <c r="P183" s="43" t="s">
        <v>43</v>
      </c>
    </row>
    <row r="184" spans="1:16" ht="22.5" customHeight="1">
      <c r="A184" s="93"/>
      <c r="B184" s="93"/>
      <c r="C184" s="96"/>
      <c r="D184" s="96"/>
      <c r="E184" s="44"/>
      <c r="F184" s="44"/>
      <c r="G184" s="45"/>
      <c r="H184" s="44"/>
      <c r="I184" s="4"/>
      <c r="J184" s="4"/>
      <c r="K184" s="4"/>
      <c r="L184" s="4"/>
      <c r="M184" s="4"/>
      <c r="N184" s="4"/>
      <c r="O184" s="45"/>
      <c r="P184" s="4"/>
    </row>
    <row r="185" spans="1:16" ht="22.5" customHeight="1">
      <c r="A185" s="93"/>
      <c r="B185" s="93"/>
      <c r="C185" s="96"/>
      <c r="D185" s="96"/>
      <c r="E185" s="46"/>
      <c r="F185" s="46"/>
      <c r="G185" s="61" t="s">
        <v>92</v>
      </c>
      <c r="H185" s="61"/>
      <c r="I185" s="61"/>
      <c r="J185" s="69">
        <f>IF(B158="","",$J$37)</f>
      </c>
      <c r="K185" s="69"/>
      <c r="L185" s="69"/>
      <c r="M185" s="69"/>
      <c r="N185" s="69"/>
      <c r="O185" s="69"/>
      <c r="P185" s="69"/>
    </row>
    <row r="186" spans="1:16" s="47" customFormat="1" ht="13.5">
      <c r="A186" s="71" t="s">
        <v>11</v>
      </c>
      <c r="B186" s="71"/>
      <c r="C186" s="71"/>
      <c r="D186" s="71"/>
      <c r="E186" s="71"/>
      <c r="F186" s="71"/>
      <c r="G186" s="71"/>
      <c r="H186" s="9"/>
      <c r="I186" s="4"/>
      <c r="J186" s="4"/>
      <c r="K186" s="4"/>
      <c r="L186" s="4"/>
      <c r="M186" s="7" t="s">
        <v>15</v>
      </c>
      <c r="N186" s="4"/>
      <c r="O186" s="5"/>
      <c r="P186" s="2"/>
    </row>
    <row r="187" spans="1:16" s="47" customFormat="1" ht="13.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1:111" s="1" customFormat="1" ht="24">
      <c r="A188" s="72" t="s">
        <v>0</v>
      </c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</row>
    <row r="189" spans="1:16" s="47" customFormat="1" ht="13.5">
      <c r="A189" s="6"/>
      <c r="B189" s="6"/>
      <c r="C189" s="6"/>
      <c r="D189" s="2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2"/>
      <c r="P189" s="4"/>
    </row>
    <row r="190" spans="1:16" s="47" customFormat="1" ht="22.5" customHeight="1">
      <c r="A190" s="73" t="s">
        <v>10</v>
      </c>
      <c r="B190" s="73"/>
      <c r="C190" s="73"/>
      <c r="D190" s="73"/>
      <c r="E190" s="74" t="s">
        <v>8</v>
      </c>
      <c r="F190" s="74"/>
      <c r="G190" s="74"/>
      <c r="H190" s="74" t="s">
        <v>1</v>
      </c>
      <c r="I190" s="74"/>
      <c r="J190" s="74"/>
      <c r="K190" s="74" t="s">
        <v>13</v>
      </c>
      <c r="L190" s="74"/>
      <c r="M190" s="74"/>
      <c r="N190" s="74" t="s">
        <v>3</v>
      </c>
      <c r="O190" s="74"/>
      <c r="P190" s="74"/>
    </row>
    <row r="191" spans="1:16" s="47" customFormat="1" ht="25.5" customHeight="1">
      <c r="A191" s="75">
        <f>IF($M191="","",'入力(貼付）'!$A$2)</f>
      </c>
      <c r="B191" s="75"/>
      <c r="C191" s="75"/>
      <c r="D191" s="75"/>
      <c r="E191" s="76">
        <f>IF($M191="","",'入力(貼付）'!$B$2)</f>
      </c>
      <c r="F191" s="76"/>
      <c r="G191" s="76"/>
      <c r="H191" s="76">
        <f>IF($M191="","",'入力(貼付）'!$C$2)</f>
      </c>
      <c r="I191" s="76"/>
      <c r="J191" s="76"/>
      <c r="K191" s="37">
        <f>IF($M191="","",6)</f>
      </c>
      <c r="L191" s="26" t="s">
        <v>26</v>
      </c>
      <c r="M191" s="36">
        <f>IF('入力(貼付）'!$F$2&lt;6,"",'入力(貼付）'!$F$2)</f>
      </c>
      <c r="N191" s="77">
        <f>IF(K191="","",30)</f>
      </c>
      <c r="O191" s="77"/>
      <c r="P191" s="77"/>
    </row>
    <row r="192" spans="1:16" s="47" customFormat="1" ht="25.5" customHeight="1">
      <c r="A192" s="74" t="s">
        <v>2</v>
      </c>
      <c r="B192" s="74"/>
      <c r="C192" s="74"/>
      <c r="D192" s="74"/>
      <c r="E192" s="78">
        <f>IF(M191="","",$E$7)</f>
      </c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80"/>
    </row>
    <row r="193" spans="1:16" s="47" customFormat="1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"/>
      <c r="P193" s="10" t="s">
        <v>14</v>
      </c>
    </row>
    <row r="194" spans="1:16" s="47" customFormat="1" ht="22.5" customHeight="1">
      <c r="A194" s="8" t="s">
        <v>4</v>
      </c>
      <c r="B194" s="70" t="s">
        <v>7</v>
      </c>
      <c r="C194" s="70"/>
      <c r="D194" s="70"/>
      <c r="E194" s="70" t="s">
        <v>9</v>
      </c>
      <c r="F194" s="70"/>
      <c r="G194" s="70"/>
      <c r="H194" s="70"/>
      <c r="I194" s="70"/>
      <c r="J194" s="70"/>
      <c r="K194" s="70" t="s">
        <v>5</v>
      </c>
      <c r="L194" s="70"/>
      <c r="M194" s="70"/>
      <c r="N194" s="70"/>
      <c r="O194" s="70"/>
      <c r="P194" s="70"/>
    </row>
    <row r="195" spans="1:16" s="47" customFormat="1" ht="25.5" customHeight="1">
      <c r="A195" s="23">
        <v>101</v>
      </c>
      <c r="B195" s="81">
        <f>IF('入力(貼付）'!A107="","",'入力(貼付）'!A107)</f>
      </c>
      <c r="C195" s="81"/>
      <c r="D195" s="81"/>
      <c r="E195" s="82">
        <f>IF('入力(貼付）'!B107="","",'入力(貼付）'!B107)</f>
      </c>
      <c r="F195" s="83"/>
      <c r="G195" s="83"/>
      <c r="H195" s="83"/>
      <c r="I195" s="83"/>
      <c r="J195" s="84"/>
      <c r="K195" s="85">
        <f>IF('入力(貼付）'!C107="","",'入力(貼付）'!E107)</f>
      </c>
      <c r="L195" s="86"/>
      <c r="M195" s="86"/>
      <c r="N195" s="86"/>
      <c r="O195" s="86"/>
      <c r="P195" s="87"/>
    </row>
    <row r="196" spans="1:16" s="47" customFormat="1" ht="25.5" customHeight="1">
      <c r="A196" s="23">
        <v>102</v>
      </c>
      <c r="B196" s="81">
        <f>IF('入力(貼付）'!A108="","",'入力(貼付）'!A108)</f>
      </c>
      <c r="C196" s="81"/>
      <c r="D196" s="81"/>
      <c r="E196" s="82">
        <f>IF('入力(貼付）'!B108="","",'入力(貼付）'!B108)</f>
      </c>
      <c r="F196" s="83"/>
      <c r="G196" s="83"/>
      <c r="H196" s="83"/>
      <c r="I196" s="83"/>
      <c r="J196" s="84"/>
      <c r="K196" s="85">
        <f>IF('入力(貼付）'!C108="","",'入力(貼付）'!E108)</f>
      </c>
      <c r="L196" s="86"/>
      <c r="M196" s="86"/>
      <c r="N196" s="86"/>
      <c r="O196" s="86"/>
      <c r="P196" s="87"/>
    </row>
    <row r="197" spans="1:16" s="47" customFormat="1" ht="25.5" customHeight="1">
      <c r="A197" s="23">
        <v>103</v>
      </c>
      <c r="B197" s="81">
        <f>IF('入力(貼付）'!A109="","",'入力(貼付）'!A109)</f>
      </c>
      <c r="C197" s="81"/>
      <c r="D197" s="81"/>
      <c r="E197" s="82">
        <f>IF('入力(貼付）'!B109="","",'入力(貼付）'!B109)</f>
      </c>
      <c r="F197" s="83"/>
      <c r="G197" s="83"/>
      <c r="H197" s="83"/>
      <c r="I197" s="83"/>
      <c r="J197" s="84"/>
      <c r="K197" s="85">
        <f>IF('入力(貼付）'!C109="","",'入力(貼付）'!E109)</f>
      </c>
      <c r="L197" s="86"/>
      <c r="M197" s="86"/>
      <c r="N197" s="86"/>
      <c r="O197" s="86"/>
      <c r="P197" s="87"/>
    </row>
    <row r="198" spans="1:16" s="47" customFormat="1" ht="25.5" customHeight="1">
      <c r="A198" s="23">
        <v>104</v>
      </c>
      <c r="B198" s="81">
        <f>IF('入力(貼付）'!A110="","",'入力(貼付）'!A110)</f>
      </c>
      <c r="C198" s="81"/>
      <c r="D198" s="81"/>
      <c r="E198" s="82">
        <f>IF('入力(貼付）'!B110="","",'入力(貼付）'!B110)</f>
      </c>
      <c r="F198" s="83"/>
      <c r="G198" s="83"/>
      <c r="H198" s="83"/>
      <c r="I198" s="83"/>
      <c r="J198" s="84"/>
      <c r="K198" s="85">
        <f>IF('入力(貼付）'!C110="","",'入力(貼付）'!E110)</f>
      </c>
      <c r="L198" s="86"/>
      <c r="M198" s="86"/>
      <c r="N198" s="86"/>
      <c r="O198" s="86"/>
      <c r="P198" s="87"/>
    </row>
    <row r="199" spans="1:16" s="47" customFormat="1" ht="25.5" customHeight="1">
      <c r="A199" s="23">
        <v>105</v>
      </c>
      <c r="B199" s="81">
        <f>IF('入力(貼付）'!A111="","",'入力(貼付）'!A111)</f>
      </c>
      <c r="C199" s="81"/>
      <c r="D199" s="81"/>
      <c r="E199" s="82">
        <f>IF('入力(貼付）'!B111="","",'入力(貼付）'!B111)</f>
      </c>
      <c r="F199" s="83"/>
      <c r="G199" s="83"/>
      <c r="H199" s="83"/>
      <c r="I199" s="83"/>
      <c r="J199" s="84"/>
      <c r="K199" s="85">
        <f>IF('入力(貼付）'!C111="","",'入力(貼付）'!E111)</f>
      </c>
      <c r="L199" s="86"/>
      <c r="M199" s="86"/>
      <c r="N199" s="86"/>
      <c r="O199" s="86"/>
      <c r="P199" s="87"/>
    </row>
    <row r="200" spans="1:16" s="47" customFormat="1" ht="25.5" customHeight="1">
      <c r="A200" s="23">
        <v>106</v>
      </c>
      <c r="B200" s="81">
        <f>IF('入力(貼付）'!A112="","",'入力(貼付）'!A112)</f>
      </c>
      <c r="C200" s="81"/>
      <c r="D200" s="81"/>
      <c r="E200" s="82">
        <f>IF('入力(貼付）'!B112="","",'入力(貼付）'!B112)</f>
      </c>
      <c r="F200" s="83"/>
      <c r="G200" s="83"/>
      <c r="H200" s="83"/>
      <c r="I200" s="83"/>
      <c r="J200" s="84"/>
      <c r="K200" s="85">
        <f>IF('入力(貼付）'!C112="","",'入力(貼付）'!E112)</f>
      </c>
      <c r="L200" s="86"/>
      <c r="M200" s="86"/>
      <c r="N200" s="86"/>
      <c r="O200" s="86"/>
      <c r="P200" s="87"/>
    </row>
    <row r="201" spans="1:16" s="47" customFormat="1" ht="25.5" customHeight="1">
      <c r="A201" s="23">
        <v>107</v>
      </c>
      <c r="B201" s="81">
        <f>IF('入力(貼付）'!A113="","",'入力(貼付）'!A113)</f>
      </c>
      <c r="C201" s="81"/>
      <c r="D201" s="81"/>
      <c r="E201" s="82">
        <f>IF('入力(貼付）'!B113="","",'入力(貼付）'!B113)</f>
      </c>
      <c r="F201" s="83"/>
      <c r="G201" s="83"/>
      <c r="H201" s="83"/>
      <c r="I201" s="83"/>
      <c r="J201" s="84"/>
      <c r="K201" s="85">
        <f>IF('入力(貼付）'!C113="","",'入力(貼付）'!E113)</f>
      </c>
      <c r="L201" s="86"/>
      <c r="M201" s="86"/>
      <c r="N201" s="86"/>
      <c r="O201" s="86"/>
      <c r="P201" s="87"/>
    </row>
    <row r="202" spans="1:16" s="47" customFormat="1" ht="25.5" customHeight="1">
      <c r="A202" s="23">
        <v>108</v>
      </c>
      <c r="B202" s="81">
        <f>IF('入力(貼付）'!A114="","",'入力(貼付）'!A114)</f>
      </c>
      <c r="C202" s="81"/>
      <c r="D202" s="81"/>
      <c r="E202" s="82">
        <f>IF('入力(貼付）'!B114="","",'入力(貼付）'!B114)</f>
      </c>
      <c r="F202" s="83"/>
      <c r="G202" s="83"/>
      <c r="H202" s="83"/>
      <c r="I202" s="83"/>
      <c r="J202" s="84"/>
      <c r="K202" s="85">
        <f>IF('入力(貼付）'!C114="","",'入力(貼付）'!E114)</f>
      </c>
      <c r="L202" s="86"/>
      <c r="M202" s="86"/>
      <c r="N202" s="86"/>
      <c r="O202" s="86"/>
      <c r="P202" s="87"/>
    </row>
    <row r="203" spans="1:16" s="47" customFormat="1" ht="25.5" customHeight="1">
      <c r="A203" s="23">
        <v>109</v>
      </c>
      <c r="B203" s="81">
        <f>IF('入力(貼付）'!A115="","",'入力(貼付）'!A115)</f>
      </c>
      <c r="C203" s="81"/>
      <c r="D203" s="81"/>
      <c r="E203" s="82">
        <f>IF('入力(貼付）'!B115="","",'入力(貼付）'!B115)</f>
      </c>
      <c r="F203" s="83"/>
      <c r="G203" s="83"/>
      <c r="H203" s="83"/>
      <c r="I203" s="83"/>
      <c r="J203" s="84"/>
      <c r="K203" s="85">
        <f>IF('入力(貼付）'!C115="","",'入力(貼付）'!E115)</f>
      </c>
      <c r="L203" s="86"/>
      <c r="M203" s="86"/>
      <c r="N203" s="86"/>
      <c r="O203" s="86"/>
      <c r="P203" s="87"/>
    </row>
    <row r="204" spans="1:16" s="47" customFormat="1" ht="25.5" customHeight="1">
      <c r="A204" s="23">
        <v>110</v>
      </c>
      <c r="B204" s="81">
        <f>IF('入力(貼付）'!A116="","",'入力(貼付）'!A116)</f>
      </c>
      <c r="C204" s="81"/>
      <c r="D204" s="81"/>
      <c r="E204" s="82">
        <f>IF('入力(貼付）'!B116="","",'入力(貼付）'!B116)</f>
      </c>
      <c r="F204" s="83"/>
      <c r="G204" s="83"/>
      <c r="H204" s="83"/>
      <c r="I204" s="83"/>
      <c r="J204" s="84"/>
      <c r="K204" s="85">
        <f>IF('入力(貼付）'!C116="","",'入力(貼付）'!E116)</f>
      </c>
      <c r="L204" s="86"/>
      <c r="M204" s="86"/>
      <c r="N204" s="86"/>
      <c r="O204" s="86"/>
      <c r="P204" s="87"/>
    </row>
    <row r="205" spans="1:16" s="47" customFormat="1" ht="25.5" customHeight="1">
      <c r="A205" s="23">
        <v>111</v>
      </c>
      <c r="B205" s="81">
        <f>IF('入力(貼付）'!A117="","",'入力(貼付）'!A117)</f>
      </c>
      <c r="C205" s="81"/>
      <c r="D205" s="81"/>
      <c r="E205" s="82">
        <f>IF('入力(貼付）'!B117="","",'入力(貼付）'!B117)</f>
      </c>
      <c r="F205" s="83"/>
      <c r="G205" s="83"/>
      <c r="H205" s="83"/>
      <c r="I205" s="83"/>
      <c r="J205" s="84"/>
      <c r="K205" s="85">
        <f>IF('入力(貼付）'!C117="","",'入力(貼付）'!E117)</f>
      </c>
      <c r="L205" s="86"/>
      <c r="M205" s="86"/>
      <c r="N205" s="86"/>
      <c r="O205" s="86"/>
      <c r="P205" s="87"/>
    </row>
    <row r="206" spans="1:16" s="47" customFormat="1" ht="25.5" customHeight="1">
      <c r="A206" s="23">
        <v>112</v>
      </c>
      <c r="B206" s="81">
        <f>IF('入力(貼付）'!A118="","",'入力(貼付）'!A118)</f>
      </c>
      <c r="C206" s="81"/>
      <c r="D206" s="81"/>
      <c r="E206" s="82">
        <f>IF('入力(貼付）'!B118="","",'入力(貼付）'!B118)</f>
      </c>
      <c r="F206" s="83"/>
      <c r="G206" s="83"/>
      <c r="H206" s="83"/>
      <c r="I206" s="83"/>
      <c r="J206" s="84"/>
      <c r="K206" s="85">
        <f>IF('入力(貼付）'!C118="","",'入力(貼付）'!E118)</f>
      </c>
      <c r="L206" s="86"/>
      <c r="M206" s="86"/>
      <c r="N206" s="86"/>
      <c r="O206" s="86"/>
      <c r="P206" s="87"/>
    </row>
    <row r="207" spans="1:16" s="47" customFormat="1" ht="25.5" customHeight="1">
      <c r="A207" s="23">
        <v>113</v>
      </c>
      <c r="B207" s="81">
        <f>IF('入力(貼付）'!A119="","",'入力(貼付）'!A119)</f>
      </c>
      <c r="C207" s="81"/>
      <c r="D207" s="81"/>
      <c r="E207" s="82">
        <f>IF('入力(貼付）'!B119="","",'入力(貼付）'!B119)</f>
      </c>
      <c r="F207" s="83"/>
      <c r="G207" s="83"/>
      <c r="H207" s="83"/>
      <c r="I207" s="83"/>
      <c r="J207" s="84"/>
      <c r="K207" s="85">
        <f>IF('入力(貼付）'!C119="","",'入力(貼付）'!E119)</f>
      </c>
      <c r="L207" s="86"/>
      <c r="M207" s="86"/>
      <c r="N207" s="86"/>
      <c r="O207" s="86"/>
      <c r="P207" s="87"/>
    </row>
    <row r="208" spans="1:16" s="47" customFormat="1" ht="25.5" customHeight="1">
      <c r="A208" s="23">
        <v>114</v>
      </c>
      <c r="B208" s="81">
        <f>IF('入力(貼付）'!A120="","",'入力(貼付）'!A120)</f>
      </c>
      <c r="C208" s="81"/>
      <c r="D208" s="81"/>
      <c r="E208" s="82">
        <f>IF('入力(貼付）'!B120="","",'入力(貼付）'!B120)</f>
      </c>
      <c r="F208" s="83"/>
      <c r="G208" s="83"/>
      <c r="H208" s="83"/>
      <c r="I208" s="83"/>
      <c r="J208" s="84"/>
      <c r="K208" s="85">
        <f>IF('入力(貼付）'!C120="","",'入力(貼付）'!E120)</f>
      </c>
      <c r="L208" s="86"/>
      <c r="M208" s="86"/>
      <c r="N208" s="86"/>
      <c r="O208" s="86"/>
      <c r="P208" s="87"/>
    </row>
    <row r="209" spans="1:16" s="47" customFormat="1" ht="25.5" customHeight="1">
      <c r="A209" s="23">
        <v>115</v>
      </c>
      <c r="B209" s="81">
        <f>IF('入力(貼付）'!A121="","",'入力(貼付）'!A121)</f>
      </c>
      <c r="C209" s="81"/>
      <c r="D209" s="81"/>
      <c r="E209" s="82">
        <f>IF('入力(貼付）'!B121="","",'入力(貼付）'!B121)</f>
      </c>
      <c r="F209" s="83"/>
      <c r="G209" s="83"/>
      <c r="H209" s="83"/>
      <c r="I209" s="83"/>
      <c r="J209" s="84"/>
      <c r="K209" s="85">
        <f>IF('入力(貼付）'!C121="","",'入力(貼付）'!E121)</f>
      </c>
      <c r="L209" s="86"/>
      <c r="M209" s="86"/>
      <c r="N209" s="86"/>
      <c r="O209" s="86"/>
      <c r="P209" s="87"/>
    </row>
    <row r="210" spans="1:16" s="47" customFormat="1" ht="25.5" customHeight="1">
      <c r="A210" s="23">
        <v>116</v>
      </c>
      <c r="B210" s="81">
        <f>IF('入力(貼付）'!A122="","",'入力(貼付）'!A122)</f>
      </c>
      <c r="C210" s="81"/>
      <c r="D210" s="81"/>
      <c r="E210" s="82">
        <f>IF('入力(貼付）'!B122="","",'入力(貼付）'!B122)</f>
      </c>
      <c r="F210" s="83"/>
      <c r="G210" s="83"/>
      <c r="H210" s="83"/>
      <c r="I210" s="83"/>
      <c r="J210" s="84"/>
      <c r="K210" s="85">
        <f>IF('入力(貼付）'!C122="","",'入力(貼付）'!E122)</f>
      </c>
      <c r="L210" s="86"/>
      <c r="M210" s="86"/>
      <c r="N210" s="86"/>
      <c r="O210" s="86"/>
      <c r="P210" s="87"/>
    </row>
    <row r="211" spans="1:16" s="47" customFormat="1" ht="25.5" customHeight="1">
      <c r="A211" s="23">
        <v>117</v>
      </c>
      <c r="B211" s="81">
        <f>IF('入力(貼付）'!A123="","",'入力(貼付）'!A123)</f>
      </c>
      <c r="C211" s="81"/>
      <c r="D211" s="81"/>
      <c r="E211" s="82">
        <f>IF('入力(貼付）'!B123="","",'入力(貼付）'!B123)</f>
      </c>
      <c r="F211" s="83"/>
      <c r="G211" s="83"/>
      <c r="H211" s="83"/>
      <c r="I211" s="83"/>
      <c r="J211" s="84"/>
      <c r="K211" s="85">
        <f>IF('入力(貼付）'!C123="","",'入力(貼付）'!E123)</f>
      </c>
      <c r="L211" s="86"/>
      <c r="M211" s="86"/>
      <c r="N211" s="86"/>
      <c r="O211" s="86"/>
      <c r="P211" s="87"/>
    </row>
    <row r="212" spans="1:16" s="47" customFormat="1" ht="25.5" customHeight="1">
      <c r="A212" s="23">
        <v>118</v>
      </c>
      <c r="B212" s="81">
        <f>IF('入力(貼付）'!A124="","",'入力(貼付）'!A124)</f>
      </c>
      <c r="C212" s="81"/>
      <c r="D212" s="81"/>
      <c r="E212" s="82">
        <f>IF('入力(貼付）'!B124="","",'入力(貼付）'!B124)</f>
      </c>
      <c r="F212" s="83"/>
      <c r="G212" s="83"/>
      <c r="H212" s="83"/>
      <c r="I212" s="83"/>
      <c r="J212" s="84"/>
      <c r="K212" s="85">
        <f>IF('入力(貼付）'!C124="","",'入力(貼付）'!E124)</f>
      </c>
      <c r="L212" s="86"/>
      <c r="M212" s="86"/>
      <c r="N212" s="86"/>
      <c r="O212" s="86"/>
      <c r="P212" s="87"/>
    </row>
    <row r="213" spans="1:16" s="47" customFormat="1" ht="25.5" customHeight="1">
      <c r="A213" s="23">
        <v>119</v>
      </c>
      <c r="B213" s="81">
        <f>IF('入力(貼付）'!A125="","",'入力(貼付）'!A125)</f>
      </c>
      <c r="C213" s="81"/>
      <c r="D213" s="81"/>
      <c r="E213" s="82">
        <f>IF('入力(貼付）'!B125="","",'入力(貼付）'!B125)</f>
      </c>
      <c r="F213" s="83"/>
      <c r="G213" s="83"/>
      <c r="H213" s="83"/>
      <c r="I213" s="83"/>
      <c r="J213" s="84"/>
      <c r="K213" s="85">
        <f>IF('入力(貼付）'!C125="","",'入力(貼付）'!E125)</f>
      </c>
      <c r="L213" s="86"/>
      <c r="M213" s="86"/>
      <c r="N213" s="86"/>
      <c r="O213" s="86"/>
      <c r="P213" s="87"/>
    </row>
    <row r="214" spans="1:16" s="47" customFormat="1" ht="25.5" customHeight="1">
      <c r="A214" s="23">
        <v>120</v>
      </c>
      <c r="B214" s="81">
        <f>IF('入力(貼付）'!A126="","",'入力(貼付）'!A126)</f>
      </c>
      <c r="C214" s="81"/>
      <c r="D214" s="81"/>
      <c r="E214" s="82">
        <f>IF('入力(貼付）'!B126="","",'入力(貼付）'!B126)</f>
      </c>
      <c r="F214" s="83"/>
      <c r="G214" s="83"/>
      <c r="H214" s="83"/>
      <c r="I214" s="83"/>
      <c r="J214" s="84"/>
      <c r="K214" s="85">
        <f>IF('入力(貼付）'!C126="","",'入力(貼付）'!E126)</f>
      </c>
      <c r="L214" s="86"/>
      <c r="M214" s="86"/>
      <c r="N214" s="86"/>
      <c r="O214" s="86"/>
      <c r="P214" s="87"/>
    </row>
    <row r="215" spans="1:16" s="47" customFormat="1" ht="25.5" customHeight="1">
      <c r="A215" s="88" t="s">
        <v>12</v>
      </c>
      <c r="B215" s="89"/>
      <c r="C215" s="89"/>
      <c r="D215" s="90"/>
      <c r="E215" s="91">
        <f>IF(COUNT(B195:D214)=0,"",COUNT(B195:D214))</f>
      </c>
      <c r="F215" s="92"/>
      <c r="G215" s="92"/>
      <c r="H215" s="92"/>
      <c r="I215" s="92"/>
      <c r="J215" s="11" t="s">
        <v>6</v>
      </c>
      <c r="K215" s="85">
        <f>IF(SUM(K195:P214)=0,"",SUM(K195:P214))</f>
      </c>
      <c r="L215" s="86"/>
      <c r="M215" s="86"/>
      <c r="N215" s="86"/>
      <c r="O215" s="86"/>
      <c r="P215" s="87"/>
    </row>
    <row r="216" spans="1:16" s="47" customFormat="1" ht="13.5">
      <c r="A216" s="38" t="s">
        <v>36</v>
      </c>
      <c r="B216" s="38"/>
      <c r="C216" s="38"/>
      <c r="D216" s="38"/>
      <c r="E216" s="38"/>
      <c r="F216" s="38"/>
      <c r="G216" s="7"/>
      <c r="H216" s="7"/>
      <c r="I216" s="7"/>
      <c r="J216" s="7"/>
      <c r="K216" s="4"/>
      <c r="L216" s="4"/>
      <c r="M216" s="4"/>
      <c r="N216" s="4"/>
      <c r="O216" s="39"/>
      <c r="P216" s="4"/>
    </row>
    <row r="217" spans="1:16" s="47" customFormat="1" ht="13.5">
      <c r="A217" s="38" t="s">
        <v>37</v>
      </c>
      <c r="B217" s="38"/>
      <c r="C217" s="38"/>
      <c r="D217" s="38"/>
      <c r="E217" s="38"/>
      <c r="F217" s="38"/>
      <c r="G217" s="7"/>
      <c r="H217" s="7"/>
      <c r="I217" s="7"/>
      <c r="J217" s="7"/>
      <c r="K217" s="4"/>
      <c r="L217" s="4"/>
      <c r="M217" s="4"/>
      <c r="N217" s="4"/>
      <c r="O217" s="39"/>
      <c r="P217" s="4"/>
    </row>
    <row r="218" spans="1:16" s="47" customFormat="1" ht="13.5">
      <c r="A218" s="38" t="s">
        <v>38</v>
      </c>
      <c r="B218" s="38"/>
      <c r="C218" s="38"/>
      <c r="D218" s="38"/>
      <c r="E218" s="38"/>
      <c r="F218" s="38"/>
      <c r="G218" s="7"/>
      <c r="H218" s="7"/>
      <c r="I218" s="7"/>
      <c r="J218" s="7"/>
      <c r="K218" s="4"/>
      <c r="L218" s="4"/>
      <c r="M218" s="4"/>
      <c r="N218" s="4"/>
      <c r="O218" s="39"/>
      <c r="P218" s="4"/>
    </row>
    <row r="219" spans="1:16" s="47" customFormat="1" ht="13.5">
      <c r="A219" s="40" t="s">
        <v>39</v>
      </c>
      <c r="B219" s="7"/>
      <c r="C219" s="7"/>
      <c r="D219" s="7"/>
      <c r="E219" s="7"/>
      <c r="F219" s="7"/>
      <c r="G219" s="70" t="s">
        <v>40</v>
      </c>
      <c r="H219" s="70"/>
      <c r="I219" s="70"/>
      <c r="J219" s="70"/>
      <c r="K219" s="70"/>
      <c r="L219" s="70"/>
      <c r="M219" s="70"/>
      <c r="N219" s="70"/>
      <c r="O219" s="70"/>
      <c r="P219" s="70"/>
    </row>
    <row r="220" spans="1:16" s="47" customFormat="1" ht="25.5" customHeight="1">
      <c r="A220" s="70" t="s">
        <v>41</v>
      </c>
      <c r="B220" s="70"/>
      <c r="C220" s="70" t="s">
        <v>42</v>
      </c>
      <c r="D220" s="70"/>
      <c r="E220" s="41"/>
      <c r="F220" s="41"/>
      <c r="G220" s="93">
        <f>IF(E215="","",'入力(貼付）'!$D$2)</f>
      </c>
      <c r="H220" s="93"/>
      <c r="I220" s="88"/>
      <c r="J220" s="42" t="s">
        <v>6</v>
      </c>
      <c r="K220" s="94">
        <f>IF(K215="","",'入力(貼付）'!$E$2)</f>
      </c>
      <c r="L220" s="95"/>
      <c r="M220" s="95"/>
      <c r="N220" s="95"/>
      <c r="O220" s="95"/>
      <c r="P220" s="43" t="s">
        <v>43</v>
      </c>
    </row>
    <row r="221" spans="1:16" s="47" customFormat="1" ht="22.5" customHeight="1">
      <c r="A221" s="93"/>
      <c r="B221" s="93"/>
      <c r="C221" s="96"/>
      <c r="D221" s="96"/>
      <c r="E221" s="44"/>
      <c r="F221" s="44"/>
      <c r="G221" s="45"/>
      <c r="H221" s="44"/>
      <c r="I221" s="4"/>
      <c r="J221" s="4"/>
      <c r="K221" s="4"/>
      <c r="L221" s="4"/>
      <c r="M221" s="4"/>
      <c r="N221" s="4"/>
      <c r="O221" s="45"/>
      <c r="P221" s="4"/>
    </row>
    <row r="222" spans="1:16" s="47" customFormat="1" ht="22.5" customHeight="1">
      <c r="A222" s="93"/>
      <c r="B222" s="93"/>
      <c r="C222" s="96"/>
      <c r="D222" s="96"/>
      <c r="E222" s="46"/>
      <c r="F222" s="46"/>
      <c r="G222" s="61" t="s">
        <v>92</v>
      </c>
      <c r="H222" s="61"/>
      <c r="I222" s="61"/>
      <c r="J222" s="69">
        <f>IF(B195="","",$J$37)</f>
      </c>
      <c r="K222" s="69"/>
      <c r="L222" s="69"/>
      <c r="M222" s="69"/>
      <c r="N222" s="69"/>
      <c r="O222" s="69"/>
      <c r="P222" s="69"/>
    </row>
    <row r="223" spans="1:16" s="47" customFormat="1" ht="13.5">
      <c r="A223" s="71" t="s">
        <v>11</v>
      </c>
      <c r="B223" s="71"/>
      <c r="C223" s="71"/>
      <c r="D223" s="71"/>
      <c r="E223" s="71"/>
      <c r="F223" s="71"/>
      <c r="G223" s="71"/>
      <c r="H223" s="9"/>
      <c r="I223" s="4"/>
      <c r="J223" s="4"/>
      <c r="K223" s="4"/>
      <c r="L223" s="4"/>
      <c r="M223" s="7" t="s">
        <v>15</v>
      </c>
      <c r="N223" s="4"/>
      <c r="O223" s="5"/>
      <c r="P223" s="2"/>
    </row>
    <row r="224" spans="1:16" s="47" customFormat="1" ht="13.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1:111" s="1" customFormat="1" ht="24">
      <c r="A225" s="72" t="s">
        <v>0</v>
      </c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</row>
    <row r="226" spans="1:16" s="47" customFormat="1" ht="13.5">
      <c r="A226" s="6"/>
      <c r="B226" s="6"/>
      <c r="C226" s="6"/>
      <c r="D226" s="2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2"/>
      <c r="P226" s="4"/>
    </row>
    <row r="227" spans="1:16" s="47" customFormat="1" ht="22.5" customHeight="1">
      <c r="A227" s="73" t="s">
        <v>10</v>
      </c>
      <c r="B227" s="73"/>
      <c r="C227" s="73"/>
      <c r="D227" s="73"/>
      <c r="E227" s="74" t="s">
        <v>8</v>
      </c>
      <c r="F227" s="74"/>
      <c r="G227" s="74"/>
      <c r="H227" s="74" t="s">
        <v>1</v>
      </c>
      <c r="I227" s="74"/>
      <c r="J227" s="74"/>
      <c r="K227" s="74" t="s">
        <v>13</v>
      </c>
      <c r="L227" s="74"/>
      <c r="M227" s="74"/>
      <c r="N227" s="74" t="s">
        <v>3</v>
      </c>
      <c r="O227" s="74"/>
      <c r="P227" s="74"/>
    </row>
    <row r="228" spans="1:16" s="47" customFormat="1" ht="25.5" customHeight="1">
      <c r="A228" s="75">
        <f>IF($M228="","",'入力(貼付）'!$A$2)</f>
      </c>
      <c r="B228" s="75"/>
      <c r="C228" s="75"/>
      <c r="D228" s="75"/>
      <c r="E228" s="76">
        <f>IF($M228="","",'入力(貼付）'!$B$2)</f>
      </c>
      <c r="F228" s="76"/>
      <c r="G228" s="76"/>
      <c r="H228" s="76">
        <f>IF($M228="","",'入力(貼付）'!$C$2)</f>
      </c>
      <c r="I228" s="76"/>
      <c r="J228" s="76"/>
      <c r="K228" s="37">
        <f>IF($M228="","",7)</f>
      </c>
      <c r="L228" s="26" t="s">
        <v>26</v>
      </c>
      <c r="M228" s="36">
        <f>IF('入力(貼付）'!$F$2&lt;7,"",'入力(貼付）'!$F$2)</f>
      </c>
      <c r="N228" s="77">
        <f>IF(K228="","",30)</f>
      </c>
      <c r="O228" s="77"/>
      <c r="P228" s="77"/>
    </row>
    <row r="229" spans="1:16" s="47" customFormat="1" ht="25.5" customHeight="1">
      <c r="A229" s="74" t="s">
        <v>2</v>
      </c>
      <c r="B229" s="74"/>
      <c r="C229" s="74"/>
      <c r="D229" s="74"/>
      <c r="E229" s="78">
        <f>IF(M228="","",$E$7)</f>
      </c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80"/>
    </row>
    <row r="230" spans="1:16" s="47" customFormat="1" ht="16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"/>
      <c r="P230" s="10" t="s">
        <v>14</v>
      </c>
    </row>
    <row r="231" spans="1:16" s="47" customFormat="1" ht="22.5" customHeight="1">
      <c r="A231" s="8" t="s">
        <v>4</v>
      </c>
      <c r="B231" s="70" t="s">
        <v>7</v>
      </c>
      <c r="C231" s="70"/>
      <c r="D231" s="70"/>
      <c r="E231" s="70" t="s">
        <v>9</v>
      </c>
      <c r="F231" s="70"/>
      <c r="G231" s="70"/>
      <c r="H231" s="70"/>
      <c r="I231" s="70"/>
      <c r="J231" s="70"/>
      <c r="K231" s="70" t="s">
        <v>5</v>
      </c>
      <c r="L231" s="70"/>
      <c r="M231" s="70"/>
      <c r="N231" s="70"/>
      <c r="O231" s="70"/>
      <c r="P231" s="70"/>
    </row>
    <row r="232" spans="1:16" s="47" customFormat="1" ht="25.5" customHeight="1">
      <c r="A232" s="23">
        <v>121</v>
      </c>
      <c r="B232" s="81">
        <f>IF('入力(貼付）'!A127="","",'入力(貼付）'!A127)</f>
      </c>
      <c r="C232" s="81"/>
      <c r="D232" s="81"/>
      <c r="E232" s="82">
        <f>IF('入力(貼付）'!B127="","",'入力(貼付）'!B127)</f>
      </c>
      <c r="F232" s="83"/>
      <c r="G232" s="83"/>
      <c r="H232" s="83"/>
      <c r="I232" s="83"/>
      <c r="J232" s="84"/>
      <c r="K232" s="85">
        <f>IF('入力(貼付）'!C127="","",'入力(貼付）'!E127)</f>
      </c>
      <c r="L232" s="86"/>
      <c r="M232" s="86"/>
      <c r="N232" s="86"/>
      <c r="O232" s="86"/>
      <c r="P232" s="87"/>
    </row>
    <row r="233" spans="1:16" s="47" customFormat="1" ht="25.5" customHeight="1">
      <c r="A233" s="23">
        <v>122</v>
      </c>
      <c r="B233" s="81">
        <f>IF('入力(貼付）'!A128="","",'入力(貼付）'!A128)</f>
      </c>
      <c r="C233" s="81"/>
      <c r="D233" s="81"/>
      <c r="E233" s="82">
        <f>IF('入力(貼付）'!B128="","",'入力(貼付）'!B128)</f>
      </c>
      <c r="F233" s="83"/>
      <c r="G233" s="83"/>
      <c r="H233" s="83"/>
      <c r="I233" s="83"/>
      <c r="J233" s="84"/>
      <c r="K233" s="85">
        <f>IF('入力(貼付）'!C128="","",'入力(貼付）'!E128)</f>
      </c>
      <c r="L233" s="86"/>
      <c r="M233" s="86"/>
      <c r="N233" s="86"/>
      <c r="O233" s="86"/>
      <c r="P233" s="87"/>
    </row>
    <row r="234" spans="1:16" s="47" customFormat="1" ht="25.5" customHeight="1">
      <c r="A234" s="23">
        <v>123</v>
      </c>
      <c r="B234" s="81">
        <f>IF('入力(貼付）'!A129="","",'入力(貼付）'!A129)</f>
      </c>
      <c r="C234" s="81"/>
      <c r="D234" s="81"/>
      <c r="E234" s="82">
        <f>IF('入力(貼付）'!B129="","",'入力(貼付）'!B129)</f>
      </c>
      <c r="F234" s="83"/>
      <c r="G234" s="83"/>
      <c r="H234" s="83"/>
      <c r="I234" s="83"/>
      <c r="J234" s="84"/>
      <c r="K234" s="85">
        <f>IF('入力(貼付）'!C129="","",'入力(貼付）'!E129)</f>
      </c>
      <c r="L234" s="86"/>
      <c r="M234" s="86"/>
      <c r="N234" s="86"/>
      <c r="O234" s="86"/>
      <c r="P234" s="87"/>
    </row>
    <row r="235" spans="1:16" s="47" customFormat="1" ht="25.5" customHeight="1">
      <c r="A235" s="23">
        <v>124</v>
      </c>
      <c r="B235" s="81">
        <f>IF('入力(貼付）'!A130="","",'入力(貼付）'!A130)</f>
      </c>
      <c r="C235" s="81"/>
      <c r="D235" s="81"/>
      <c r="E235" s="82">
        <f>IF('入力(貼付）'!B130="","",'入力(貼付）'!B130)</f>
      </c>
      <c r="F235" s="83"/>
      <c r="G235" s="83"/>
      <c r="H235" s="83"/>
      <c r="I235" s="83"/>
      <c r="J235" s="84"/>
      <c r="K235" s="85">
        <f>IF('入力(貼付）'!C130="","",'入力(貼付）'!E130)</f>
      </c>
      <c r="L235" s="86"/>
      <c r="M235" s="86"/>
      <c r="N235" s="86"/>
      <c r="O235" s="86"/>
      <c r="P235" s="87"/>
    </row>
    <row r="236" spans="1:16" s="47" customFormat="1" ht="25.5" customHeight="1">
      <c r="A236" s="23">
        <v>125</v>
      </c>
      <c r="B236" s="81">
        <f>IF('入力(貼付）'!A131="","",'入力(貼付）'!A131)</f>
      </c>
      <c r="C236" s="81"/>
      <c r="D236" s="81"/>
      <c r="E236" s="82">
        <f>IF('入力(貼付）'!B131="","",'入力(貼付）'!B131)</f>
      </c>
      <c r="F236" s="83"/>
      <c r="G236" s="83"/>
      <c r="H236" s="83"/>
      <c r="I236" s="83"/>
      <c r="J236" s="84"/>
      <c r="K236" s="85">
        <f>IF('入力(貼付）'!C131="","",'入力(貼付）'!E131)</f>
      </c>
      <c r="L236" s="86"/>
      <c r="M236" s="86"/>
      <c r="N236" s="86"/>
      <c r="O236" s="86"/>
      <c r="P236" s="87"/>
    </row>
    <row r="237" spans="1:16" s="47" customFormat="1" ht="25.5" customHeight="1">
      <c r="A237" s="23">
        <v>126</v>
      </c>
      <c r="B237" s="81">
        <f>IF('入力(貼付）'!A132="","",'入力(貼付）'!A132)</f>
      </c>
      <c r="C237" s="81"/>
      <c r="D237" s="81"/>
      <c r="E237" s="82">
        <f>IF('入力(貼付）'!B132="","",'入力(貼付）'!B132)</f>
      </c>
      <c r="F237" s="83"/>
      <c r="G237" s="83"/>
      <c r="H237" s="83"/>
      <c r="I237" s="83"/>
      <c r="J237" s="84"/>
      <c r="K237" s="85">
        <f>IF('入力(貼付）'!C132="","",'入力(貼付）'!E132)</f>
      </c>
      <c r="L237" s="86"/>
      <c r="M237" s="86"/>
      <c r="N237" s="86"/>
      <c r="O237" s="86"/>
      <c r="P237" s="87"/>
    </row>
    <row r="238" spans="1:16" s="47" customFormat="1" ht="25.5" customHeight="1">
      <c r="A238" s="23">
        <v>127</v>
      </c>
      <c r="B238" s="81">
        <f>IF('入力(貼付）'!A133="","",'入力(貼付）'!A133)</f>
      </c>
      <c r="C238" s="81"/>
      <c r="D238" s="81"/>
      <c r="E238" s="82">
        <f>IF('入力(貼付）'!B133="","",'入力(貼付）'!B133)</f>
      </c>
      <c r="F238" s="83"/>
      <c r="G238" s="83"/>
      <c r="H238" s="83"/>
      <c r="I238" s="83"/>
      <c r="J238" s="84"/>
      <c r="K238" s="85">
        <f>IF('入力(貼付）'!C133="","",'入力(貼付）'!E133)</f>
      </c>
      <c r="L238" s="86"/>
      <c r="M238" s="86"/>
      <c r="N238" s="86"/>
      <c r="O238" s="86"/>
      <c r="P238" s="87"/>
    </row>
    <row r="239" spans="1:16" s="47" customFormat="1" ht="25.5" customHeight="1">
      <c r="A239" s="23">
        <v>128</v>
      </c>
      <c r="B239" s="81">
        <f>IF('入力(貼付）'!A134="","",'入力(貼付）'!A134)</f>
      </c>
      <c r="C239" s="81"/>
      <c r="D239" s="81"/>
      <c r="E239" s="82">
        <f>IF('入力(貼付）'!B134="","",'入力(貼付）'!B134)</f>
      </c>
      <c r="F239" s="83"/>
      <c r="G239" s="83"/>
      <c r="H239" s="83"/>
      <c r="I239" s="83"/>
      <c r="J239" s="84"/>
      <c r="K239" s="85">
        <f>IF('入力(貼付）'!C134="","",'入力(貼付）'!E134)</f>
      </c>
      <c r="L239" s="86"/>
      <c r="M239" s="86"/>
      <c r="N239" s="86"/>
      <c r="O239" s="86"/>
      <c r="P239" s="87"/>
    </row>
    <row r="240" spans="1:16" s="47" customFormat="1" ht="25.5" customHeight="1">
      <c r="A240" s="23">
        <v>129</v>
      </c>
      <c r="B240" s="81">
        <f>IF('入力(貼付）'!A135="","",'入力(貼付）'!A135)</f>
      </c>
      <c r="C240" s="81"/>
      <c r="D240" s="81"/>
      <c r="E240" s="82">
        <f>IF('入力(貼付）'!B135="","",'入力(貼付）'!B135)</f>
      </c>
      <c r="F240" s="83"/>
      <c r="G240" s="83"/>
      <c r="H240" s="83"/>
      <c r="I240" s="83"/>
      <c r="J240" s="84"/>
      <c r="K240" s="85">
        <f>IF('入力(貼付）'!C135="","",'入力(貼付）'!E135)</f>
      </c>
      <c r="L240" s="86"/>
      <c r="M240" s="86"/>
      <c r="N240" s="86"/>
      <c r="O240" s="86"/>
      <c r="P240" s="87"/>
    </row>
    <row r="241" spans="1:16" s="47" customFormat="1" ht="25.5" customHeight="1">
      <c r="A241" s="23">
        <v>130</v>
      </c>
      <c r="B241" s="81">
        <f>IF('入力(貼付）'!A136="","",'入力(貼付）'!A136)</f>
      </c>
      <c r="C241" s="81"/>
      <c r="D241" s="81"/>
      <c r="E241" s="82">
        <f>IF('入力(貼付）'!B136="","",'入力(貼付）'!B136)</f>
      </c>
      <c r="F241" s="83"/>
      <c r="G241" s="83"/>
      <c r="H241" s="83"/>
      <c r="I241" s="83"/>
      <c r="J241" s="84"/>
      <c r="K241" s="85">
        <f>IF('入力(貼付）'!C136="","",'入力(貼付）'!E136)</f>
      </c>
      <c r="L241" s="86"/>
      <c r="M241" s="86"/>
      <c r="N241" s="86"/>
      <c r="O241" s="86"/>
      <c r="P241" s="87"/>
    </row>
    <row r="242" spans="1:16" s="47" customFormat="1" ht="25.5" customHeight="1">
      <c r="A242" s="23">
        <v>131</v>
      </c>
      <c r="B242" s="81">
        <f>IF('入力(貼付）'!A137="","",'入力(貼付）'!A137)</f>
      </c>
      <c r="C242" s="81"/>
      <c r="D242" s="81"/>
      <c r="E242" s="82">
        <f>IF('入力(貼付）'!B137="","",'入力(貼付）'!B137)</f>
      </c>
      <c r="F242" s="83"/>
      <c r="G242" s="83"/>
      <c r="H242" s="83"/>
      <c r="I242" s="83"/>
      <c r="J242" s="84"/>
      <c r="K242" s="85">
        <f>IF('入力(貼付）'!C137="","",'入力(貼付）'!E137)</f>
      </c>
      <c r="L242" s="86"/>
      <c r="M242" s="86"/>
      <c r="N242" s="86"/>
      <c r="O242" s="86"/>
      <c r="P242" s="87"/>
    </row>
    <row r="243" spans="1:16" s="47" customFormat="1" ht="25.5" customHeight="1">
      <c r="A243" s="23">
        <v>132</v>
      </c>
      <c r="B243" s="81">
        <f>IF('入力(貼付）'!A138="","",'入力(貼付）'!A138)</f>
      </c>
      <c r="C243" s="81"/>
      <c r="D243" s="81"/>
      <c r="E243" s="82">
        <f>IF('入力(貼付）'!B138="","",'入力(貼付）'!B138)</f>
      </c>
      <c r="F243" s="83"/>
      <c r="G243" s="83"/>
      <c r="H243" s="83"/>
      <c r="I243" s="83"/>
      <c r="J243" s="84"/>
      <c r="K243" s="85">
        <f>IF('入力(貼付）'!C138="","",'入力(貼付）'!E138)</f>
      </c>
      <c r="L243" s="86"/>
      <c r="M243" s="86"/>
      <c r="N243" s="86"/>
      <c r="O243" s="86"/>
      <c r="P243" s="87"/>
    </row>
    <row r="244" spans="1:16" s="47" customFormat="1" ht="25.5" customHeight="1">
      <c r="A244" s="23">
        <v>133</v>
      </c>
      <c r="B244" s="81">
        <f>IF('入力(貼付）'!A139="","",'入力(貼付）'!A139)</f>
      </c>
      <c r="C244" s="81"/>
      <c r="D244" s="81"/>
      <c r="E244" s="82">
        <f>IF('入力(貼付）'!B139="","",'入力(貼付）'!B139)</f>
      </c>
      <c r="F244" s="83"/>
      <c r="G244" s="83"/>
      <c r="H244" s="83"/>
      <c r="I244" s="83"/>
      <c r="J244" s="84"/>
      <c r="K244" s="85">
        <f>IF('入力(貼付）'!C139="","",'入力(貼付）'!E139)</f>
      </c>
      <c r="L244" s="86"/>
      <c r="M244" s="86"/>
      <c r="N244" s="86"/>
      <c r="O244" s="86"/>
      <c r="P244" s="87"/>
    </row>
    <row r="245" spans="1:16" s="47" customFormat="1" ht="25.5" customHeight="1">
      <c r="A245" s="23">
        <v>134</v>
      </c>
      <c r="B245" s="81">
        <f>IF('入力(貼付）'!A140="","",'入力(貼付）'!A140)</f>
      </c>
      <c r="C245" s="81"/>
      <c r="D245" s="81"/>
      <c r="E245" s="82">
        <f>IF('入力(貼付）'!B140="","",'入力(貼付）'!B140)</f>
      </c>
      <c r="F245" s="83"/>
      <c r="G245" s="83"/>
      <c r="H245" s="83"/>
      <c r="I245" s="83"/>
      <c r="J245" s="84"/>
      <c r="K245" s="85">
        <f>IF('入力(貼付）'!C140="","",'入力(貼付）'!E140)</f>
      </c>
      <c r="L245" s="86"/>
      <c r="M245" s="86"/>
      <c r="N245" s="86"/>
      <c r="O245" s="86"/>
      <c r="P245" s="87"/>
    </row>
    <row r="246" spans="1:16" s="47" customFormat="1" ht="25.5" customHeight="1">
      <c r="A246" s="23">
        <v>135</v>
      </c>
      <c r="B246" s="81">
        <f>IF('入力(貼付）'!A141="","",'入力(貼付）'!A141)</f>
      </c>
      <c r="C246" s="81"/>
      <c r="D246" s="81"/>
      <c r="E246" s="82">
        <f>IF('入力(貼付）'!B141="","",'入力(貼付）'!B141)</f>
      </c>
      <c r="F246" s="83"/>
      <c r="G246" s="83"/>
      <c r="H246" s="83"/>
      <c r="I246" s="83"/>
      <c r="J246" s="84"/>
      <c r="K246" s="85">
        <f>IF('入力(貼付）'!C141="","",'入力(貼付）'!E141)</f>
      </c>
      <c r="L246" s="86"/>
      <c r="M246" s="86"/>
      <c r="N246" s="86"/>
      <c r="O246" s="86"/>
      <c r="P246" s="87"/>
    </row>
    <row r="247" spans="1:16" s="47" customFormat="1" ht="25.5" customHeight="1">
      <c r="A247" s="23">
        <v>136</v>
      </c>
      <c r="B247" s="81">
        <f>IF('入力(貼付）'!A142="","",'入力(貼付）'!A142)</f>
      </c>
      <c r="C247" s="81"/>
      <c r="D247" s="81"/>
      <c r="E247" s="82">
        <f>IF('入力(貼付）'!B142="","",'入力(貼付）'!B142)</f>
      </c>
      <c r="F247" s="83"/>
      <c r="G247" s="83"/>
      <c r="H247" s="83"/>
      <c r="I247" s="83"/>
      <c r="J247" s="84"/>
      <c r="K247" s="85">
        <f>IF('入力(貼付）'!C142="","",'入力(貼付）'!E142)</f>
      </c>
      <c r="L247" s="86"/>
      <c r="M247" s="86"/>
      <c r="N247" s="86"/>
      <c r="O247" s="86"/>
      <c r="P247" s="87"/>
    </row>
    <row r="248" spans="1:16" s="47" customFormat="1" ht="25.5" customHeight="1">
      <c r="A248" s="23">
        <v>137</v>
      </c>
      <c r="B248" s="81">
        <f>IF('入力(貼付）'!A143="","",'入力(貼付）'!A143)</f>
      </c>
      <c r="C248" s="81"/>
      <c r="D248" s="81"/>
      <c r="E248" s="82">
        <f>IF('入力(貼付）'!B143="","",'入力(貼付）'!B143)</f>
      </c>
      <c r="F248" s="83"/>
      <c r="G248" s="83"/>
      <c r="H248" s="83"/>
      <c r="I248" s="83"/>
      <c r="J248" s="84"/>
      <c r="K248" s="85">
        <f>IF('入力(貼付）'!C143="","",'入力(貼付）'!E143)</f>
      </c>
      <c r="L248" s="86"/>
      <c r="M248" s="86"/>
      <c r="N248" s="86"/>
      <c r="O248" s="86"/>
      <c r="P248" s="87"/>
    </row>
    <row r="249" spans="1:16" s="47" customFormat="1" ht="25.5" customHeight="1">
      <c r="A249" s="23">
        <v>138</v>
      </c>
      <c r="B249" s="81">
        <f>IF('入力(貼付）'!A144="","",'入力(貼付）'!A144)</f>
      </c>
      <c r="C249" s="81"/>
      <c r="D249" s="81"/>
      <c r="E249" s="82">
        <f>IF('入力(貼付）'!B144="","",'入力(貼付）'!B144)</f>
      </c>
      <c r="F249" s="83"/>
      <c r="G249" s="83"/>
      <c r="H249" s="83"/>
      <c r="I249" s="83"/>
      <c r="J249" s="84"/>
      <c r="K249" s="85">
        <f>IF('入力(貼付）'!C144="","",'入力(貼付）'!E144)</f>
      </c>
      <c r="L249" s="86"/>
      <c r="M249" s="86"/>
      <c r="N249" s="86"/>
      <c r="O249" s="86"/>
      <c r="P249" s="87"/>
    </row>
    <row r="250" spans="1:16" s="47" customFormat="1" ht="25.5" customHeight="1">
      <c r="A250" s="23">
        <v>139</v>
      </c>
      <c r="B250" s="81">
        <f>IF('入力(貼付）'!A145="","",'入力(貼付）'!A145)</f>
      </c>
      <c r="C250" s="81"/>
      <c r="D250" s="81"/>
      <c r="E250" s="82">
        <f>IF('入力(貼付）'!B145="","",'入力(貼付）'!B145)</f>
      </c>
      <c r="F250" s="83"/>
      <c r="G250" s="83"/>
      <c r="H250" s="83"/>
      <c r="I250" s="83"/>
      <c r="J250" s="84"/>
      <c r="K250" s="85">
        <f>IF('入力(貼付）'!C145="","",'入力(貼付）'!E145)</f>
      </c>
      <c r="L250" s="86"/>
      <c r="M250" s="86"/>
      <c r="N250" s="86"/>
      <c r="O250" s="86"/>
      <c r="P250" s="87"/>
    </row>
    <row r="251" spans="1:16" s="47" customFormat="1" ht="25.5" customHeight="1">
      <c r="A251" s="23">
        <v>140</v>
      </c>
      <c r="B251" s="81">
        <f>IF('入力(貼付）'!A146="","",'入力(貼付）'!A146)</f>
      </c>
      <c r="C251" s="81"/>
      <c r="D251" s="81"/>
      <c r="E251" s="82">
        <f>IF('入力(貼付）'!B146="","",'入力(貼付）'!B146)</f>
      </c>
      <c r="F251" s="83"/>
      <c r="G251" s="83"/>
      <c r="H251" s="83"/>
      <c r="I251" s="83"/>
      <c r="J251" s="84"/>
      <c r="K251" s="85">
        <f>IF('入力(貼付）'!C146="","",'入力(貼付）'!E146)</f>
      </c>
      <c r="L251" s="86"/>
      <c r="M251" s="86"/>
      <c r="N251" s="86"/>
      <c r="O251" s="86"/>
      <c r="P251" s="87"/>
    </row>
    <row r="252" spans="1:16" s="47" customFormat="1" ht="25.5" customHeight="1">
      <c r="A252" s="88" t="s">
        <v>12</v>
      </c>
      <c r="B252" s="89"/>
      <c r="C252" s="89"/>
      <c r="D252" s="90"/>
      <c r="E252" s="91">
        <f>IF(COUNT(B232:D251)=0,"",COUNT(B232:D251))</f>
      </c>
      <c r="F252" s="92"/>
      <c r="G252" s="92"/>
      <c r="H252" s="92"/>
      <c r="I252" s="92"/>
      <c r="J252" s="11" t="s">
        <v>6</v>
      </c>
      <c r="K252" s="85">
        <f>IF(SUM(K232:P251)=0,"",SUM(K232:P251))</f>
      </c>
      <c r="L252" s="86"/>
      <c r="M252" s="86"/>
      <c r="N252" s="86"/>
      <c r="O252" s="86"/>
      <c r="P252" s="87"/>
    </row>
    <row r="253" spans="1:16" s="47" customFormat="1" ht="13.5">
      <c r="A253" s="38" t="s">
        <v>36</v>
      </c>
      <c r="B253" s="38"/>
      <c r="C253" s="38"/>
      <c r="D253" s="38"/>
      <c r="E253" s="38"/>
      <c r="F253" s="38"/>
      <c r="G253" s="7"/>
      <c r="H253" s="7"/>
      <c r="I253" s="7"/>
      <c r="J253" s="7"/>
      <c r="K253" s="4"/>
      <c r="L253" s="4"/>
      <c r="M253" s="4"/>
      <c r="N253" s="4"/>
      <c r="O253" s="39"/>
      <c r="P253" s="4"/>
    </row>
    <row r="254" spans="1:16" s="47" customFormat="1" ht="13.5">
      <c r="A254" s="38" t="s">
        <v>37</v>
      </c>
      <c r="B254" s="38"/>
      <c r="C254" s="38"/>
      <c r="D254" s="38"/>
      <c r="E254" s="38"/>
      <c r="F254" s="38"/>
      <c r="G254" s="7"/>
      <c r="H254" s="7"/>
      <c r="I254" s="7"/>
      <c r="J254" s="7"/>
      <c r="K254" s="4"/>
      <c r="L254" s="4"/>
      <c r="M254" s="4"/>
      <c r="N254" s="4"/>
      <c r="O254" s="39"/>
      <c r="P254" s="4"/>
    </row>
    <row r="255" spans="1:16" s="47" customFormat="1" ht="13.5">
      <c r="A255" s="38" t="s">
        <v>38</v>
      </c>
      <c r="B255" s="38"/>
      <c r="C255" s="38"/>
      <c r="D255" s="38"/>
      <c r="E255" s="38"/>
      <c r="F255" s="38"/>
      <c r="G255" s="7"/>
      <c r="H255" s="7"/>
      <c r="I255" s="7"/>
      <c r="J255" s="7"/>
      <c r="K255" s="4"/>
      <c r="L255" s="4"/>
      <c r="M255" s="4"/>
      <c r="N255" s="4"/>
      <c r="O255" s="39"/>
      <c r="P255" s="4"/>
    </row>
    <row r="256" spans="1:16" s="47" customFormat="1" ht="13.5">
      <c r="A256" s="40" t="s">
        <v>39</v>
      </c>
      <c r="B256" s="7"/>
      <c r="C256" s="7"/>
      <c r="D256" s="7"/>
      <c r="E256" s="7"/>
      <c r="F256" s="7"/>
      <c r="G256" s="70" t="s">
        <v>40</v>
      </c>
      <c r="H256" s="70"/>
      <c r="I256" s="70"/>
      <c r="J256" s="70"/>
      <c r="K256" s="70"/>
      <c r="L256" s="70"/>
      <c r="M256" s="70"/>
      <c r="N256" s="70"/>
      <c r="O256" s="70"/>
      <c r="P256" s="70"/>
    </row>
    <row r="257" spans="1:16" s="47" customFormat="1" ht="25.5" customHeight="1">
      <c r="A257" s="70" t="s">
        <v>41</v>
      </c>
      <c r="B257" s="70"/>
      <c r="C257" s="70" t="s">
        <v>42</v>
      </c>
      <c r="D257" s="70"/>
      <c r="E257" s="41"/>
      <c r="F257" s="41"/>
      <c r="G257" s="93">
        <f>IF(E252="","",'入力(貼付）'!$D$2)</f>
      </c>
      <c r="H257" s="93"/>
      <c r="I257" s="88"/>
      <c r="J257" s="42" t="s">
        <v>6</v>
      </c>
      <c r="K257" s="94">
        <f>IF(K252="","",'入力(貼付）'!$E$2)</f>
      </c>
      <c r="L257" s="95"/>
      <c r="M257" s="95"/>
      <c r="N257" s="95"/>
      <c r="O257" s="95"/>
      <c r="P257" s="43" t="s">
        <v>43</v>
      </c>
    </row>
    <row r="258" spans="1:16" s="47" customFormat="1" ht="22.5" customHeight="1">
      <c r="A258" s="93"/>
      <c r="B258" s="93"/>
      <c r="C258" s="96"/>
      <c r="D258" s="96"/>
      <c r="E258" s="44"/>
      <c r="F258" s="44"/>
      <c r="G258" s="45"/>
      <c r="H258" s="44"/>
      <c r="I258" s="4"/>
      <c r="J258" s="4"/>
      <c r="K258" s="4"/>
      <c r="L258" s="4"/>
      <c r="M258" s="4"/>
      <c r="N258" s="4"/>
      <c r="O258" s="45"/>
      <c r="P258" s="4"/>
    </row>
    <row r="259" spans="1:16" s="47" customFormat="1" ht="22.5" customHeight="1">
      <c r="A259" s="93"/>
      <c r="B259" s="93"/>
      <c r="C259" s="96"/>
      <c r="D259" s="96"/>
      <c r="E259" s="46"/>
      <c r="F259" s="46"/>
      <c r="G259" s="61" t="s">
        <v>92</v>
      </c>
      <c r="H259" s="61"/>
      <c r="I259" s="61"/>
      <c r="J259" s="69">
        <f>IF(B232="","",$J$37)</f>
      </c>
      <c r="K259" s="69"/>
      <c r="L259" s="69"/>
      <c r="M259" s="69"/>
      <c r="N259" s="69"/>
      <c r="O259" s="69"/>
      <c r="P259" s="69"/>
    </row>
    <row r="260" spans="1:16" s="47" customFormat="1" ht="13.5">
      <c r="A260" s="71" t="s">
        <v>11</v>
      </c>
      <c r="B260" s="71"/>
      <c r="C260" s="71"/>
      <c r="D260" s="71"/>
      <c r="E260" s="71"/>
      <c r="F260" s="71"/>
      <c r="G260" s="71"/>
      <c r="H260" s="9"/>
      <c r="I260" s="4"/>
      <c r="J260" s="4"/>
      <c r="K260" s="4"/>
      <c r="L260" s="4"/>
      <c r="M260" s="7" t="s">
        <v>15</v>
      </c>
      <c r="N260" s="4"/>
      <c r="O260" s="5"/>
      <c r="P260" s="2"/>
    </row>
    <row r="261" spans="1:16" s="47" customFormat="1" ht="13.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1:111" s="1" customFormat="1" ht="24">
      <c r="A262" s="72" t="s">
        <v>0</v>
      </c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</row>
    <row r="263" spans="1:16" s="47" customFormat="1" ht="13.5">
      <c r="A263" s="6"/>
      <c r="B263" s="6"/>
      <c r="C263" s="6"/>
      <c r="D263" s="2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2"/>
      <c r="P263" s="4"/>
    </row>
    <row r="264" spans="1:16" s="47" customFormat="1" ht="22.5" customHeight="1">
      <c r="A264" s="73" t="s">
        <v>10</v>
      </c>
      <c r="B264" s="73"/>
      <c r="C264" s="73"/>
      <c r="D264" s="73"/>
      <c r="E264" s="74" t="s">
        <v>8</v>
      </c>
      <c r="F264" s="74"/>
      <c r="G264" s="74"/>
      <c r="H264" s="74" t="s">
        <v>1</v>
      </c>
      <c r="I264" s="74"/>
      <c r="J264" s="74"/>
      <c r="K264" s="74" t="s">
        <v>13</v>
      </c>
      <c r="L264" s="74"/>
      <c r="M264" s="74"/>
      <c r="N264" s="74" t="s">
        <v>3</v>
      </c>
      <c r="O264" s="74"/>
      <c r="P264" s="74"/>
    </row>
    <row r="265" spans="1:16" s="47" customFormat="1" ht="25.5" customHeight="1">
      <c r="A265" s="75">
        <f>IF($M265="","",'入力(貼付）'!$A$2)</f>
      </c>
      <c r="B265" s="75"/>
      <c r="C265" s="75"/>
      <c r="D265" s="75"/>
      <c r="E265" s="76">
        <f>IF($M265="","",'入力(貼付）'!$B$2)</f>
      </c>
      <c r="F265" s="76"/>
      <c r="G265" s="76"/>
      <c r="H265" s="76">
        <f>IF($M265="","",'入力(貼付）'!$C$2)</f>
      </c>
      <c r="I265" s="76"/>
      <c r="J265" s="76"/>
      <c r="K265" s="37">
        <f>IF($M265="","",8)</f>
      </c>
      <c r="L265" s="26" t="s">
        <v>26</v>
      </c>
      <c r="M265" s="36">
        <f>IF('入力(貼付）'!$F$2&lt;8,"",'入力(貼付）'!$F$2)</f>
      </c>
      <c r="N265" s="77">
        <f>IF(K265="","",30)</f>
      </c>
      <c r="O265" s="77"/>
      <c r="P265" s="77"/>
    </row>
    <row r="266" spans="1:16" s="47" customFormat="1" ht="25.5" customHeight="1">
      <c r="A266" s="74" t="s">
        <v>2</v>
      </c>
      <c r="B266" s="74"/>
      <c r="C266" s="74"/>
      <c r="D266" s="74"/>
      <c r="E266" s="78">
        <f>IF(M265="","",$E$7)</f>
      </c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80"/>
    </row>
    <row r="267" spans="1:16" s="47" customFormat="1" ht="16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2"/>
      <c r="P267" s="10" t="s">
        <v>14</v>
      </c>
    </row>
    <row r="268" spans="1:16" s="47" customFormat="1" ht="22.5" customHeight="1">
      <c r="A268" s="8" t="s">
        <v>4</v>
      </c>
      <c r="B268" s="70" t="s">
        <v>7</v>
      </c>
      <c r="C268" s="70"/>
      <c r="D268" s="70"/>
      <c r="E268" s="70" t="s">
        <v>9</v>
      </c>
      <c r="F268" s="70"/>
      <c r="G268" s="70"/>
      <c r="H268" s="70"/>
      <c r="I268" s="70"/>
      <c r="J268" s="70"/>
      <c r="K268" s="70" t="s">
        <v>5</v>
      </c>
      <c r="L268" s="70"/>
      <c r="M268" s="70"/>
      <c r="N268" s="70"/>
      <c r="O268" s="70"/>
      <c r="P268" s="70"/>
    </row>
    <row r="269" spans="1:16" s="47" customFormat="1" ht="25.5" customHeight="1">
      <c r="A269" s="23">
        <v>141</v>
      </c>
      <c r="B269" s="81">
        <f>IF('入力(貼付）'!A147="","",'入力(貼付）'!A147)</f>
      </c>
      <c r="C269" s="81"/>
      <c r="D269" s="81"/>
      <c r="E269" s="82">
        <f>IF('入力(貼付）'!B147="","",'入力(貼付）'!B147)</f>
      </c>
      <c r="F269" s="83"/>
      <c r="G269" s="83"/>
      <c r="H269" s="83"/>
      <c r="I269" s="83"/>
      <c r="J269" s="84"/>
      <c r="K269" s="85">
        <f>IF('入力(貼付）'!C147="","",'入力(貼付）'!E147)</f>
      </c>
      <c r="L269" s="86"/>
      <c r="M269" s="86"/>
      <c r="N269" s="86"/>
      <c r="O269" s="86"/>
      <c r="P269" s="87"/>
    </row>
    <row r="270" spans="1:16" s="47" customFormat="1" ht="25.5" customHeight="1">
      <c r="A270" s="23">
        <v>142</v>
      </c>
      <c r="B270" s="81">
        <f>IF('入力(貼付）'!A148="","",'入力(貼付）'!A148)</f>
      </c>
      <c r="C270" s="81"/>
      <c r="D270" s="81"/>
      <c r="E270" s="82">
        <f>IF('入力(貼付）'!B148="","",'入力(貼付）'!B148)</f>
      </c>
      <c r="F270" s="83"/>
      <c r="G270" s="83"/>
      <c r="H270" s="83"/>
      <c r="I270" s="83"/>
      <c r="J270" s="84"/>
      <c r="K270" s="85">
        <f>IF('入力(貼付）'!C148="","",'入力(貼付）'!E148)</f>
      </c>
      <c r="L270" s="86"/>
      <c r="M270" s="86"/>
      <c r="N270" s="86"/>
      <c r="O270" s="86"/>
      <c r="P270" s="87"/>
    </row>
    <row r="271" spans="1:16" s="47" customFormat="1" ht="25.5" customHeight="1">
      <c r="A271" s="23">
        <v>143</v>
      </c>
      <c r="B271" s="81">
        <f>IF('入力(貼付）'!A149="","",'入力(貼付）'!A149)</f>
      </c>
      <c r="C271" s="81"/>
      <c r="D271" s="81"/>
      <c r="E271" s="82">
        <f>IF('入力(貼付）'!B149="","",'入力(貼付）'!B149)</f>
      </c>
      <c r="F271" s="83"/>
      <c r="G271" s="83"/>
      <c r="H271" s="83"/>
      <c r="I271" s="83"/>
      <c r="J271" s="84"/>
      <c r="K271" s="85">
        <f>IF('入力(貼付）'!C149="","",'入力(貼付）'!E149)</f>
      </c>
      <c r="L271" s="86"/>
      <c r="M271" s="86"/>
      <c r="N271" s="86"/>
      <c r="O271" s="86"/>
      <c r="P271" s="87"/>
    </row>
    <row r="272" spans="1:16" s="47" customFormat="1" ht="25.5" customHeight="1">
      <c r="A272" s="23">
        <v>144</v>
      </c>
      <c r="B272" s="81">
        <f>IF('入力(貼付）'!A150="","",'入力(貼付）'!A150)</f>
      </c>
      <c r="C272" s="81"/>
      <c r="D272" s="81"/>
      <c r="E272" s="82">
        <f>IF('入力(貼付）'!B150="","",'入力(貼付）'!B150)</f>
      </c>
      <c r="F272" s="83"/>
      <c r="G272" s="83"/>
      <c r="H272" s="83"/>
      <c r="I272" s="83"/>
      <c r="J272" s="84"/>
      <c r="K272" s="85">
        <f>IF('入力(貼付）'!C150="","",'入力(貼付）'!E150)</f>
      </c>
      <c r="L272" s="86"/>
      <c r="M272" s="86"/>
      <c r="N272" s="86"/>
      <c r="O272" s="86"/>
      <c r="P272" s="87"/>
    </row>
    <row r="273" spans="1:16" s="47" customFormat="1" ht="25.5" customHeight="1">
      <c r="A273" s="23">
        <v>145</v>
      </c>
      <c r="B273" s="81">
        <f>IF('入力(貼付）'!A151="","",'入力(貼付）'!A151)</f>
      </c>
      <c r="C273" s="81"/>
      <c r="D273" s="81"/>
      <c r="E273" s="82">
        <f>IF('入力(貼付）'!B151="","",'入力(貼付）'!B151)</f>
      </c>
      <c r="F273" s="83"/>
      <c r="G273" s="83"/>
      <c r="H273" s="83"/>
      <c r="I273" s="83"/>
      <c r="J273" s="84"/>
      <c r="K273" s="85">
        <f>IF('入力(貼付）'!C151="","",'入力(貼付）'!E151)</f>
      </c>
      <c r="L273" s="86"/>
      <c r="M273" s="86"/>
      <c r="N273" s="86"/>
      <c r="O273" s="86"/>
      <c r="P273" s="87"/>
    </row>
    <row r="274" spans="1:16" s="47" customFormat="1" ht="25.5" customHeight="1">
      <c r="A274" s="23">
        <v>146</v>
      </c>
      <c r="B274" s="81">
        <f>IF('入力(貼付）'!A152="","",'入力(貼付）'!A152)</f>
      </c>
      <c r="C274" s="81"/>
      <c r="D274" s="81"/>
      <c r="E274" s="82">
        <f>IF('入力(貼付）'!B152="","",'入力(貼付）'!B152)</f>
      </c>
      <c r="F274" s="83"/>
      <c r="G274" s="83"/>
      <c r="H274" s="83"/>
      <c r="I274" s="83"/>
      <c r="J274" s="84"/>
      <c r="K274" s="85">
        <f>IF('入力(貼付）'!C152="","",'入力(貼付）'!E152)</f>
      </c>
      <c r="L274" s="86"/>
      <c r="M274" s="86"/>
      <c r="N274" s="86"/>
      <c r="O274" s="86"/>
      <c r="P274" s="87"/>
    </row>
    <row r="275" spans="1:16" s="47" customFormat="1" ht="25.5" customHeight="1">
      <c r="A275" s="23">
        <v>147</v>
      </c>
      <c r="B275" s="81">
        <f>IF('入力(貼付）'!A153="","",'入力(貼付）'!A153)</f>
      </c>
      <c r="C275" s="81"/>
      <c r="D275" s="81"/>
      <c r="E275" s="82">
        <f>IF('入力(貼付）'!B153="","",'入力(貼付）'!B153)</f>
      </c>
      <c r="F275" s="83"/>
      <c r="G275" s="83"/>
      <c r="H275" s="83"/>
      <c r="I275" s="83"/>
      <c r="J275" s="84"/>
      <c r="K275" s="85">
        <f>IF('入力(貼付）'!C153="","",'入力(貼付）'!E153)</f>
      </c>
      <c r="L275" s="86"/>
      <c r="M275" s="86"/>
      <c r="N275" s="86"/>
      <c r="O275" s="86"/>
      <c r="P275" s="87"/>
    </row>
    <row r="276" spans="1:16" s="47" customFormat="1" ht="25.5" customHeight="1">
      <c r="A276" s="23">
        <v>148</v>
      </c>
      <c r="B276" s="81">
        <f>IF('入力(貼付）'!A154="","",'入力(貼付）'!A154)</f>
      </c>
      <c r="C276" s="81"/>
      <c r="D276" s="81"/>
      <c r="E276" s="82">
        <f>IF('入力(貼付）'!B154="","",'入力(貼付）'!B154)</f>
      </c>
      <c r="F276" s="83"/>
      <c r="G276" s="83"/>
      <c r="H276" s="83"/>
      <c r="I276" s="83"/>
      <c r="J276" s="84"/>
      <c r="K276" s="85">
        <f>IF('入力(貼付）'!C154="","",'入力(貼付）'!E154)</f>
      </c>
      <c r="L276" s="86"/>
      <c r="M276" s="86"/>
      <c r="N276" s="86"/>
      <c r="O276" s="86"/>
      <c r="P276" s="87"/>
    </row>
    <row r="277" spans="1:16" s="47" customFormat="1" ht="25.5" customHeight="1">
      <c r="A277" s="23">
        <v>149</v>
      </c>
      <c r="B277" s="81">
        <f>IF('入力(貼付）'!A155="","",'入力(貼付）'!A155)</f>
      </c>
      <c r="C277" s="81"/>
      <c r="D277" s="81"/>
      <c r="E277" s="82">
        <f>IF('入力(貼付）'!B155="","",'入力(貼付）'!B155)</f>
      </c>
      <c r="F277" s="83"/>
      <c r="G277" s="83"/>
      <c r="H277" s="83"/>
      <c r="I277" s="83"/>
      <c r="J277" s="84"/>
      <c r="K277" s="85">
        <f>IF('入力(貼付）'!C155="","",'入力(貼付）'!E155)</f>
      </c>
      <c r="L277" s="86"/>
      <c r="M277" s="86"/>
      <c r="N277" s="86"/>
      <c r="O277" s="86"/>
      <c r="P277" s="87"/>
    </row>
    <row r="278" spans="1:16" s="47" customFormat="1" ht="25.5" customHeight="1">
      <c r="A278" s="23">
        <v>150</v>
      </c>
      <c r="B278" s="81">
        <f>IF('入力(貼付）'!A156="","",'入力(貼付）'!A156)</f>
      </c>
      <c r="C278" s="81"/>
      <c r="D278" s="81"/>
      <c r="E278" s="82">
        <f>IF('入力(貼付）'!B156="","",'入力(貼付）'!B156)</f>
      </c>
      <c r="F278" s="83"/>
      <c r="G278" s="83"/>
      <c r="H278" s="83"/>
      <c r="I278" s="83"/>
      <c r="J278" s="84"/>
      <c r="K278" s="85">
        <f>IF('入力(貼付）'!C156="","",'入力(貼付）'!E156)</f>
      </c>
      <c r="L278" s="86"/>
      <c r="M278" s="86"/>
      <c r="N278" s="86"/>
      <c r="O278" s="86"/>
      <c r="P278" s="87"/>
    </row>
    <row r="279" spans="1:16" s="47" customFormat="1" ht="25.5" customHeight="1">
      <c r="A279" s="23">
        <v>151</v>
      </c>
      <c r="B279" s="81">
        <f>IF('入力(貼付）'!A157="","",'入力(貼付）'!A157)</f>
      </c>
      <c r="C279" s="81"/>
      <c r="D279" s="81"/>
      <c r="E279" s="82">
        <f>IF('入力(貼付）'!B157="","",'入力(貼付）'!B157)</f>
      </c>
      <c r="F279" s="83"/>
      <c r="G279" s="83"/>
      <c r="H279" s="83"/>
      <c r="I279" s="83"/>
      <c r="J279" s="84"/>
      <c r="K279" s="85">
        <f>IF('入力(貼付）'!C157="","",'入力(貼付）'!E157)</f>
      </c>
      <c r="L279" s="86"/>
      <c r="M279" s="86"/>
      <c r="N279" s="86"/>
      <c r="O279" s="86"/>
      <c r="P279" s="87"/>
    </row>
    <row r="280" spans="1:16" s="47" customFormat="1" ht="25.5" customHeight="1">
      <c r="A280" s="23">
        <v>152</v>
      </c>
      <c r="B280" s="81">
        <f>IF('入力(貼付）'!A158="","",'入力(貼付）'!A158)</f>
      </c>
      <c r="C280" s="81"/>
      <c r="D280" s="81"/>
      <c r="E280" s="82">
        <f>IF('入力(貼付）'!B158="","",'入力(貼付）'!B158)</f>
      </c>
      <c r="F280" s="83"/>
      <c r="G280" s="83"/>
      <c r="H280" s="83"/>
      <c r="I280" s="83"/>
      <c r="J280" s="84"/>
      <c r="K280" s="85">
        <f>IF('入力(貼付）'!C158="","",'入力(貼付）'!E158)</f>
      </c>
      <c r="L280" s="86"/>
      <c r="M280" s="86"/>
      <c r="N280" s="86"/>
      <c r="O280" s="86"/>
      <c r="P280" s="87"/>
    </row>
    <row r="281" spans="1:16" s="47" customFormat="1" ht="25.5" customHeight="1">
      <c r="A281" s="23">
        <v>153</v>
      </c>
      <c r="B281" s="81">
        <f>IF('入力(貼付）'!A159="","",'入力(貼付）'!A159)</f>
      </c>
      <c r="C281" s="81"/>
      <c r="D281" s="81"/>
      <c r="E281" s="82">
        <f>IF('入力(貼付）'!B159="","",'入力(貼付）'!B159)</f>
      </c>
      <c r="F281" s="83"/>
      <c r="G281" s="83"/>
      <c r="H281" s="83"/>
      <c r="I281" s="83"/>
      <c r="J281" s="84"/>
      <c r="K281" s="85">
        <f>IF('入力(貼付）'!C159="","",'入力(貼付）'!E159)</f>
      </c>
      <c r="L281" s="86"/>
      <c r="M281" s="86"/>
      <c r="N281" s="86"/>
      <c r="O281" s="86"/>
      <c r="P281" s="87"/>
    </row>
    <row r="282" spans="1:16" s="47" customFormat="1" ht="25.5" customHeight="1">
      <c r="A282" s="23">
        <v>154</v>
      </c>
      <c r="B282" s="81">
        <f>IF('入力(貼付）'!A160="","",'入力(貼付）'!A160)</f>
      </c>
      <c r="C282" s="81"/>
      <c r="D282" s="81"/>
      <c r="E282" s="82">
        <f>IF('入力(貼付）'!B160="","",'入力(貼付）'!B160)</f>
      </c>
      <c r="F282" s="83"/>
      <c r="G282" s="83"/>
      <c r="H282" s="83"/>
      <c r="I282" s="83"/>
      <c r="J282" s="84"/>
      <c r="K282" s="85">
        <f>IF('入力(貼付）'!C160="","",'入力(貼付）'!E160)</f>
      </c>
      <c r="L282" s="86"/>
      <c r="M282" s="86"/>
      <c r="N282" s="86"/>
      <c r="O282" s="86"/>
      <c r="P282" s="87"/>
    </row>
    <row r="283" spans="1:16" s="47" customFormat="1" ht="25.5" customHeight="1">
      <c r="A283" s="23">
        <v>155</v>
      </c>
      <c r="B283" s="81">
        <f>IF('入力(貼付）'!A161="","",'入力(貼付）'!A161)</f>
      </c>
      <c r="C283" s="81"/>
      <c r="D283" s="81"/>
      <c r="E283" s="82">
        <f>IF('入力(貼付）'!B161="","",'入力(貼付）'!B161)</f>
      </c>
      <c r="F283" s="83"/>
      <c r="G283" s="83"/>
      <c r="H283" s="83"/>
      <c r="I283" s="83"/>
      <c r="J283" s="84"/>
      <c r="K283" s="85">
        <f>IF('入力(貼付）'!C161="","",'入力(貼付）'!E161)</f>
      </c>
      <c r="L283" s="86"/>
      <c r="M283" s="86"/>
      <c r="N283" s="86"/>
      <c r="O283" s="86"/>
      <c r="P283" s="87"/>
    </row>
    <row r="284" spans="1:16" s="47" customFormat="1" ht="25.5" customHeight="1">
      <c r="A284" s="23">
        <v>156</v>
      </c>
      <c r="B284" s="81">
        <f>IF('入力(貼付）'!A162="","",'入力(貼付）'!A162)</f>
      </c>
      <c r="C284" s="81"/>
      <c r="D284" s="81"/>
      <c r="E284" s="82">
        <f>IF('入力(貼付）'!B162="","",'入力(貼付）'!B162)</f>
      </c>
      <c r="F284" s="83"/>
      <c r="G284" s="83"/>
      <c r="H284" s="83"/>
      <c r="I284" s="83"/>
      <c r="J284" s="84"/>
      <c r="K284" s="85">
        <f>IF('入力(貼付）'!C162="","",'入力(貼付）'!E162)</f>
      </c>
      <c r="L284" s="86"/>
      <c r="M284" s="86"/>
      <c r="N284" s="86"/>
      <c r="O284" s="86"/>
      <c r="P284" s="87"/>
    </row>
    <row r="285" spans="1:16" s="47" customFormat="1" ht="25.5" customHeight="1">
      <c r="A285" s="23">
        <v>157</v>
      </c>
      <c r="B285" s="81">
        <f>IF('入力(貼付）'!A163="","",'入力(貼付）'!A163)</f>
      </c>
      <c r="C285" s="81"/>
      <c r="D285" s="81"/>
      <c r="E285" s="82">
        <f>IF('入力(貼付）'!B163="","",'入力(貼付）'!B163)</f>
      </c>
      <c r="F285" s="83"/>
      <c r="G285" s="83"/>
      <c r="H285" s="83"/>
      <c r="I285" s="83"/>
      <c r="J285" s="84"/>
      <c r="K285" s="85">
        <f>IF('入力(貼付）'!C163="","",'入力(貼付）'!E163)</f>
      </c>
      <c r="L285" s="86"/>
      <c r="M285" s="86"/>
      <c r="N285" s="86"/>
      <c r="O285" s="86"/>
      <c r="P285" s="87"/>
    </row>
    <row r="286" spans="1:16" s="47" customFormat="1" ht="25.5" customHeight="1">
      <c r="A286" s="23">
        <v>158</v>
      </c>
      <c r="B286" s="81">
        <f>IF('入力(貼付）'!A164="","",'入力(貼付）'!A164)</f>
      </c>
      <c r="C286" s="81"/>
      <c r="D286" s="81"/>
      <c r="E286" s="82">
        <f>IF('入力(貼付）'!B164="","",'入力(貼付）'!B164)</f>
      </c>
      <c r="F286" s="83"/>
      <c r="G286" s="83"/>
      <c r="H286" s="83"/>
      <c r="I286" s="83"/>
      <c r="J286" s="84"/>
      <c r="K286" s="85">
        <f>IF('入力(貼付）'!C164="","",'入力(貼付）'!E164)</f>
      </c>
      <c r="L286" s="86"/>
      <c r="M286" s="86"/>
      <c r="N286" s="86"/>
      <c r="O286" s="86"/>
      <c r="P286" s="87"/>
    </row>
    <row r="287" spans="1:16" s="47" customFormat="1" ht="25.5" customHeight="1">
      <c r="A287" s="23">
        <v>159</v>
      </c>
      <c r="B287" s="81">
        <f>IF('入力(貼付）'!A165="","",'入力(貼付）'!A165)</f>
      </c>
      <c r="C287" s="81"/>
      <c r="D287" s="81"/>
      <c r="E287" s="82">
        <f>IF('入力(貼付）'!B165="","",'入力(貼付）'!B165)</f>
      </c>
      <c r="F287" s="83"/>
      <c r="G287" s="83"/>
      <c r="H287" s="83"/>
      <c r="I287" s="83"/>
      <c r="J287" s="84"/>
      <c r="K287" s="85">
        <f>IF('入力(貼付）'!C165="","",'入力(貼付）'!E165)</f>
      </c>
      <c r="L287" s="86"/>
      <c r="M287" s="86"/>
      <c r="N287" s="86"/>
      <c r="O287" s="86"/>
      <c r="P287" s="87"/>
    </row>
    <row r="288" spans="1:16" s="47" customFormat="1" ht="25.5" customHeight="1">
      <c r="A288" s="23">
        <v>160</v>
      </c>
      <c r="B288" s="81">
        <f>IF('入力(貼付）'!A166="","",'入力(貼付）'!A166)</f>
      </c>
      <c r="C288" s="81"/>
      <c r="D288" s="81"/>
      <c r="E288" s="82">
        <f>IF('入力(貼付）'!B166="","",'入力(貼付）'!B166)</f>
      </c>
      <c r="F288" s="83"/>
      <c r="G288" s="83"/>
      <c r="H288" s="83"/>
      <c r="I288" s="83"/>
      <c r="J288" s="84"/>
      <c r="K288" s="85">
        <f>IF('入力(貼付）'!C166="","",'入力(貼付）'!E166)</f>
      </c>
      <c r="L288" s="86"/>
      <c r="M288" s="86"/>
      <c r="N288" s="86"/>
      <c r="O288" s="86"/>
      <c r="P288" s="87"/>
    </row>
    <row r="289" spans="1:16" s="47" customFormat="1" ht="25.5" customHeight="1">
      <c r="A289" s="88" t="s">
        <v>12</v>
      </c>
      <c r="B289" s="89"/>
      <c r="C289" s="89"/>
      <c r="D289" s="90"/>
      <c r="E289" s="91">
        <f>IF(COUNT(B269:D288)=0,"",COUNT(B269:D288))</f>
      </c>
      <c r="F289" s="92"/>
      <c r="G289" s="92"/>
      <c r="H289" s="92"/>
      <c r="I289" s="92"/>
      <c r="J289" s="11" t="s">
        <v>6</v>
      </c>
      <c r="K289" s="85">
        <f>IF(SUM(K269:P288)=0,"",SUM(K269:P288))</f>
      </c>
      <c r="L289" s="86"/>
      <c r="M289" s="86"/>
      <c r="N289" s="86"/>
      <c r="O289" s="86"/>
      <c r="P289" s="87"/>
    </row>
    <row r="290" spans="1:16" s="47" customFormat="1" ht="13.5">
      <c r="A290" s="38" t="s">
        <v>36</v>
      </c>
      <c r="B290" s="38"/>
      <c r="C290" s="38"/>
      <c r="D290" s="38"/>
      <c r="E290" s="38"/>
      <c r="F290" s="38"/>
      <c r="G290" s="7"/>
      <c r="H290" s="7"/>
      <c r="I290" s="7"/>
      <c r="J290" s="7"/>
      <c r="K290" s="4"/>
      <c r="L290" s="4"/>
      <c r="M290" s="4"/>
      <c r="N290" s="4"/>
      <c r="O290" s="39"/>
      <c r="P290" s="4"/>
    </row>
    <row r="291" spans="1:16" s="47" customFormat="1" ht="13.5">
      <c r="A291" s="38" t="s">
        <v>37</v>
      </c>
      <c r="B291" s="38"/>
      <c r="C291" s="38"/>
      <c r="D291" s="38"/>
      <c r="E291" s="38"/>
      <c r="F291" s="38"/>
      <c r="G291" s="7"/>
      <c r="H291" s="7"/>
      <c r="I291" s="7"/>
      <c r="J291" s="7"/>
      <c r="K291" s="4"/>
      <c r="L291" s="4"/>
      <c r="M291" s="4"/>
      <c r="N291" s="4"/>
      <c r="O291" s="39"/>
      <c r="P291" s="4"/>
    </row>
    <row r="292" spans="1:16" s="47" customFormat="1" ht="13.5">
      <c r="A292" s="38" t="s">
        <v>38</v>
      </c>
      <c r="B292" s="38"/>
      <c r="C292" s="38"/>
      <c r="D292" s="38"/>
      <c r="E292" s="38"/>
      <c r="F292" s="38"/>
      <c r="G292" s="7"/>
      <c r="H292" s="7"/>
      <c r="I292" s="7"/>
      <c r="J292" s="7"/>
      <c r="K292" s="4"/>
      <c r="L292" s="4"/>
      <c r="M292" s="4"/>
      <c r="N292" s="4"/>
      <c r="O292" s="39"/>
      <c r="P292" s="4"/>
    </row>
    <row r="293" spans="1:16" s="47" customFormat="1" ht="13.5">
      <c r="A293" s="40" t="s">
        <v>39</v>
      </c>
      <c r="B293" s="7"/>
      <c r="C293" s="7"/>
      <c r="D293" s="7"/>
      <c r="E293" s="7"/>
      <c r="F293" s="7"/>
      <c r="G293" s="70" t="s">
        <v>40</v>
      </c>
      <c r="H293" s="70"/>
      <c r="I293" s="70"/>
      <c r="J293" s="70"/>
      <c r="K293" s="70"/>
      <c r="L293" s="70"/>
      <c r="M293" s="70"/>
      <c r="N293" s="70"/>
      <c r="O293" s="70"/>
      <c r="P293" s="70"/>
    </row>
    <row r="294" spans="1:16" s="47" customFormat="1" ht="25.5" customHeight="1">
      <c r="A294" s="70" t="s">
        <v>41</v>
      </c>
      <c r="B294" s="70"/>
      <c r="C294" s="70" t="s">
        <v>42</v>
      </c>
      <c r="D294" s="70"/>
      <c r="E294" s="41"/>
      <c r="F294" s="41"/>
      <c r="G294" s="93">
        <f>IF(E289="","",'入力(貼付）'!$D$2)</f>
      </c>
      <c r="H294" s="93"/>
      <c r="I294" s="88"/>
      <c r="J294" s="42" t="s">
        <v>6</v>
      </c>
      <c r="K294" s="94">
        <f>IF(K289="","",'入力(貼付）'!$E$2)</f>
      </c>
      <c r="L294" s="95"/>
      <c r="M294" s="95"/>
      <c r="N294" s="95"/>
      <c r="O294" s="95"/>
      <c r="P294" s="43" t="s">
        <v>43</v>
      </c>
    </row>
    <row r="295" spans="1:16" s="47" customFormat="1" ht="22.5" customHeight="1">
      <c r="A295" s="93"/>
      <c r="B295" s="93"/>
      <c r="C295" s="96"/>
      <c r="D295" s="96"/>
      <c r="E295" s="44"/>
      <c r="F295" s="44"/>
      <c r="G295" s="45"/>
      <c r="H295" s="44"/>
      <c r="I295" s="4"/>
      <c r="J295" s="4"/>
      <c r="K295" s="4"/>
      <c r="L295" s="4"/>
      <c r="M295" s="4"/>
      <c r="N295" s="4"/>
      <c r="O295" s="45"/>
      <c r="P295" s="4"/>
    </row>
    <row r="296" spans="1:16" s="47" customFormat="1" ht="22.5" customHeight="1">
      <c r="A296" s="93"/>
      <c r="B296" s="93"/>
      <c r="C296" s="96"/>
      <c r="D296" s="96"/>
      <c r="E296" s="46"/>
      <c r="F296" s="46"/>
      <c r="G296" s="61" t="s">
        <v>92</v>
      </c>
      <c r="H296" s="61"/>
      <c r="I296" s="61"/>
      <c r="J296" s="69">
        <f>IF(B269="","",$J$37)</f>
      </c>
      <c r="K296" s="69"/>
      <c r="L296" s="69"/>
      <c r="M296" s="69"/>
      <c r="N296" s="69"/>
      <c r="O296" s="69"/>
      <c r="P296" s="69"/>
    </row>
    <row r="297" spans="1:16" s="47" customFormat="1" ht="13.5">
      <c r="A297" s="71" t="s">
        <v>11</v>
      </c>
      <c r="B297" s="71"/>
      <c r="C297" s="71"/>
      <c r="D297" s="71"/>
      <c r="E297" s="71"/>
      <c r="F297" s="71"/>
      <c r="G297" s="71"/>
      <c r="H297" s="9"/>
      <c r="I297" s="4"/>
      <c r="J297" s="4"/>
      <c r="K297" s="4"/>
      <c r="L297" s="4"/>
      <c r="M297" s="7" t="s">
        <v>15</v>
      </c>
      <c r="N297" s="4"/>
      <c r="O297" s="5"/>
      <c r="P297" s="2"/>
    </row>
    <row r="298" spans="1:16" s="47" customFormat="1" ht="13.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1:111" s="1" customFormat="1" ht="24">
      <c r="A299" s="72" t="s">
        <v>0</v>
      </c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</row>
    <row r="300" spans="1:16" s="47" customFormat="1" ht="13.5">
      <c r="A300" s="6"/>
      <c r="B300" s="6"/>
      <c r="C300" s="6"/>
      <c r="D300" s="2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2"/>
      <c r="P300" s="4"/>
    </row>
    <row r="301" spans="1:16" s="47" customFormat="1" ht="22.5" customHeight="1">
      <c r="A301" s="73" t="s">
        <v>10</v>
      </c>
      <c r="B301" s="73"/>
      <c r="C301" s="73"/>
      <c r="D301" s="73"/>
      <c r="E301" s="74" t="s">
        <v>8</v>
      </c>
      <c r="F301" s="74"/>
      <c r="G301" s="74"/>
      <c r="H301" s="74" t="s">
        <v>1</v>
      </c>
      <c r="I301" s="74"/>
      <c r="J301" s="74"/>
      <c r="K301" s="74" t="s">
        <v>13</v>
      </c>
      <c r="L301" s="74"/>
      <c r="M301" s="74"/>
      <c r="N301" s="74" t="s">
        <v>3</v>
      </c>
      <c r="O301" s="74"/>
      <c r="P301" s="74"/>
    </row>
    <row r="302" spans="1:16" s="47" customFormat="1" ht="25.5" customHeight="1">
      <c r="A302" s="75">
        <f>IF($M302="","",'入力(貼付）'!$A$2)</f>
      </c>
      <c r="B302" s="75"/>
      <c r="C302" s="75"/>
      <c r="D302" s="75"/>
      <c r="E302" s="76">
        <f>IF($M302="","",'入力(貼付）'!$B$2)</f>
      </c>
      <c r="F302" s="76"/>
      <c r="G302" s="76"/>
      <c r="H302" s="76">
        <f>IF($M302="","",'入力(貼付）'!$C$2)</f>
      </c>
      <c r="I302" s="76"/>
      <c r="J302" s="76"/>
      <c r="K302" s="37">
        <f>IF($M302="","",9)</f>
      </c>
      <c r="L302" s="26" t="s">
        <v>26</v>
      </c>
      <c r="M302" s="36">
        <f>IF('入力(貼付）'!$F$2&lt;9,"",'入力(貼付）'!$F$2)</f>
      </c>
      <c r="N302" s="77">
        <f>IF(K302="","",30)</f>
      </c>
      <c r="O302" s="77"/>
      <c r="P302" s="77"/>
    </row>
    <row r="303" spans="1:16" s="47" customFormat="1" ht="25.5" customHeight="1">
      <c r="A303" s="74" t="s">
        <v>2</v>
      </c>
      <c r="B303" s="74"/>
      <c r="C303" s="74"/>
      <c r="D303" s="74"/>
      <c r="E303" s="78">
        <f>IF(M302="","",$E$7)</f>
      </c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80"/>
    </row>
    <row r="304" spans="1:16" s="47" customFormat="1" ht="16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2"/>
      <c r="P304" s="10" t="s">
        <v>14</v>
      </c>
    </row>
    <row r="305" spans="1:16" s="47" customFormat="1" ht="22.5" customHeight="1">
      <c r="A305" s="8" t="s">
        <v>4</v>
      </c>
      <c r="B305" s="70" t="s">
        <v>7</v>
      </c>
      <c r="C305" s="70"/>
      <c r="D305" s="70"/>
      <c r="E305" s="70" t="s">
        <v>9</v>
      </c>
      <c r="F305" s="70"/>
      <c r="G305" s="70"/>
      <c r="H305" s="70"/>
      <c r="I305" s="70"/>
      <c r="J305" s="70"/>
      <c r="K305" s="70" t="s">
        <v>5</v>
      </c>
      <c r="L305" s="70"/>
      <c r="M305" s="70"/>
      <c r="N305" s="70"/>
      <c r="O305" s="70"/>
      <c r="P305" s="70"/>
    </row>
    <row r="306" spans="1:16" s="47" customFormat="1" ht="25.5" customHeight="1">
      <c r="A306" s="23">
        <v>161</v>
      </c>
      <c r="B306" s="81">
        <f>IF('入力(貼付）'!A167="","",'入力(貼付）'!A167)</f>
      </c>
      <c r="C306" s="81"/>
      <c r="D306" s="81"/>
      <c r="E306" s="82">
        <f>IF('入力(貼付）'!B167="","",'入力(貼付）'!B167)</f>
      </c>
      <c r="F306" s="83"/>
      <c r="G306" s="83"/>
      <c r="H306" s="83"/>
      <c r="I306" s="83"/>
      <c r="J306" s="84"/>
      <c r="K306" s="85">
        <f>IF('入力(貼付）'!C167="","",'入力(貼付）'!E167)</f>
      </c>
      <c r="L306" s="86"/>
      <c r="M306" s="86"/>
      <c r="N306" s="86"/>
      <c r="O306" s="86"/>
      <c r="P306" s="87"/>
    </row>
    <row r="307" spans="1:16" s="47" customFormat="1" ht="25.5" customHeight="1">
      <c r="A307" s="23">
        <v>162</v>
      </c>
      <c r="B307" s="81">
        <f>IF('入力(貼付）'!A168="","",'入力(貼付）'!A168)</f>
      </c>
      <c r="C307" s="81"/>
      <c r="D307" s="81"/>
      <c r="E307" s="82">
        <f>IF('入力(貼付）'!B168="","",'入力(貼付）'!B168)</f>
      </c>
      <c r="F307" s="83"/>
      <c r="G307" s="83"/>
      <c r="H307" s="83"/>
      <c r="I307" s="83"/>
      <c r="J307" s="84"/>
      <c r="K307" s="85">
        <f>IF('入力(貼付）'!C168="","",'入力(貼付）'!E168)</f>
      </c>
      <c r="L307" s="86"/>
      <c r="M307" s="86"/>
      <c r="N307" s="86"/>
      <c r="O307" s="86"/>
      <c r="P307" s="87"/>
    </row>
    <row r="308" spans="1:16" s="47" customFormat="1" ht="25.5" customHeight="1">
      <c r="A308" s="23">
        <v>163</v>
      </c>
      <c r="B308" s="81">
        <f>IF('入力(貼付）'!A169="","",'入力(貼付）'!A169)</f>
      </c>
      <c r="C308" s="81"/>
      <c r="D308" s="81"/>
      <c r="E308" s="82">
        <f>IF('入力(貼付）'!B169="","",'入力(貼付）'!B169)</f>
      </c>
      <c r="F308" s="83"/>
      <c r="G308" s="83"/>
      <c r="H308" s="83"/>
      <c r="I308" s="83"/>
      <c r="J308" s="84"/>
      <c r="K308" s="85">
        <f>IF('入力(貼付）'!C169="","",'入力(貼付）'!E169)</f>
      </c>
      <c r="L308" s="86"/>
      <c r="M308" s="86"/>
      <c r="N308" s="86"/>
      <c r="O308" s="86"/>
      <c r="P308" s="87"/>
    </row>
    <row r="309" spans="1:16" s="47" customFormat="1" ht="25.5" customHeight="1">
      <c r="A309" s="23">
        <v>164</v>
      </c>
      <c r="B309" s="81">
        <f>IF('入力(貼付）'!A170="","",'入力(貼付）'!A170)</f>
      </c>
      <c r="C309" s="81"/>
      <c r="D309" s="81"/>
      <c r="E309" s="82">
        <f>IF('入力(貼付）'!B170="","",'入力(貼付）'!B170)</f>
      </c>
      <c r="F309" s="83"/>
      <c r="G309" s="83"/>
      <c r="H309" s="83"/>
      <c r="I309" s="83"/>
      <c r="J309" s="84"/>
      <c r="K309" s="85">
        <f>IF('入力(貼付）'!C170="","",'入力(貼付）'!E170)</f>
      </c>
      <c r="L309" s="86"/>
      <c r="M309" s="86"/>
      <c r="N309" s="86"/>
      <c r="O309" s="86"/>
      <c r="P309" s="87"/>
    </row>
    <row r="310" spans="1:16" s="47" customFormat="1" ht="25.5" customHeight="1">
      <c r="A310" s="23">
        <v>165</v>
      </c>
      <c r="B310" s="81">
        <f>IF('入力(貼付）'!A171="","",'入力(貼付）'!A171)</f>
      </c>
      <c r="C310" s="81"/>
      <c r="D310" s="81"/>
      <c r="E310" s="82">
        <f>IF('入力(貼付）'!B171="","",'入力(貼付）'!B171)</f>
      </c>
      <c r="F310" s="83"/>
      <c r="G310" s="83"/>
      <c r="H310" s="83"/>
      <c r="I310" s="83"/>
      <c r="J310" s="84"/>
      <c r="K310" s="85">
        <f>IF('入力(貼付）'!C171="","",'入力(貼付）'!E171)</f>
      </c>
      <c r="L310" s="86"/>
      <c r="M310" s="86"/>
      <c r="N310" s="86"/>
      <c r="O310" s="86"/>
      <c r="P310" s="87"/>
    </row>
    <row r="311" spans="1:16" s="47" customFormat="1" ht="25.5" customHeight="1">
      <c r="A311" s="23">
        <v>166</v>
      </c>
      <c r="B311" s="81">
        <f>IF('入力(貼付）'!A172="","",'入力(貼付）'!A172)</f>
      </c>
      <c r="C311" s="81"/>
      <c r="D311" s="81"/>
      <c r="E311" s="82">
        <f>IF('入力(貼付）'!B172="","",'入力(貼付）'!B172)</f>
      </c>
      <c r="F311" s="83"/>
      <c r="G311" s="83"/>
      <c r="H311" s="83"/>
      <c r="I311" s="83"/>
      <c r="J311" s="84"/>
      <c r="K311" s="85">
        <f>IF('入力(貼付）'!C172="","",'入力(貼付）'!E172)</f>
      </c>
      <c r="L311" s="86"/>
      <c r="M311" s="86"/>
      <c r="N311" s="86"/>
      <c r="O311" s="86"/>
      <c r="P311" s="87"/>
    </row>
    <row r="312" spans="1:16" s="47" customFormat="1" ht="25.5" customHeight="1">
      <c r="A312" s="23">
        <v>167</v>
      </c>
      <c r="B312" s="81">
        <f>IF('入力(貼付）'!A173="","",'入力(貼付）'!A173)</f>
      </c>
      <c r="C312" s="81"/>
      <c r="D312" s="81"/>
      <c r="E312" s="82">
        <f>IF('入力(貼付）'!B173="","",'入力(貼付）'!B173)</f>
      </c>
      <c r="F312" s="83"/>
      <c r="G312" s="83"/>
      <c r="H312" s="83"/>
      <c r="I312" s="83"/>
      <c r="J312" s="84"/>
      <c r="K312" s="85">
        <f>IF('入力(貼付）'!C173="","",'入力(貼付）'!E173)</f>
      </c>
      <c r="L312" s="86"/>
      <c r="M312" s="86"/>
      <c r="N312" s="86"/>
      <c r="O312" s="86"/>
      <c r="P312" s="87"/>
    </row>
    <row r="313" spans="1:16" s="47" customFormat="1" ht="25.5" customHeight="1">
      <c r="A313" s="23">
        <v>168</v>
      </c>
      <c r="B313" s="81">
        <f>IF('入力(貼付）'!A174="","",'入力(貼付）'!A174)</f>
      </c>
      <c r="C313" s="81"/>
      <c r="D313" s="81"/>
      <c r="E313" s="82">
        <f>IF('入力(貼付）'!B174="","",'入力(貼付）'!B174)</f>
      </c>
      <c r="F313" s="83"/>
      <c r="G313" s="83"/>
      <c r="H313" s="83"/>
      <c r="I313" s="83"/>
      <c r="J313" s="84"/>
      <c r="K313" s="85">
        <f>IF('入力(貼付）'!C174="","",'入力(貼付）'!E174)</f>
      </c>
      <c r="L313" s="86"/>
      <c r="M313" s="86"/>
      <c r="N313" s="86"/>
      <c r="O313" s="86"/>
      <c r="P313" s="87"/>
    </row>
    <row r="314" spans="1:16" s="47" customFormat="1" ht="25.5" customHeight="1">
      <c r="A314" s="23">
        <v>169</v>
      </c>
      <c r="B314" s="81">
        <f>IF('入力(貼付）'!A175="","",'入力(貼付）'!A175)</f>
      </c>
      <c r="C314" s="81"/>
      <c r="D314" s="81"/>
      <c r="E314" s="82">
        <f>IF('入力(貼付）'!B175="","",'入力(貼付）'!B175)</f>
      </c>
      <c r="F314" s="83"/>
      <c r="G314" s="83"/>
      <c r="H314" s="83"/>
      <c r="I314" s="83"/>
      <c r="J314" s="84"/>
      <c r="K314" s="85">
        <f>IF('入力(貼付）'!C175="","",'入力(貼付）'!E175)</f>
      </c>
      <c r="L314" s="86"/>
      <c r="M314" s="86"/>
      <c r="N314" s="86"/>
      <c r="O314" s="86"/>
      <c r="P314" s="87"/>
    </row>
    <row r="315" spans="1:16" s="47" customFormat="1" ht="25.5" customHeight="1">
      <c r="A315" s="23">
        <v>170</v>
      </c>
      <c r="B315" s="81">
        <f>IF('入力(貼付）'!A176="","",'入力(貼付）'!A176)</f>
      </c>
      <c r="C315" s="81"/>
      <c r="D315" s="81"/>
      <c r="E315" s="82">
        <f>IF('入力(貼付）'!B176="","",'入力(貼付）'!B176)</f>
      </c>
      <c r="F315" s="83"/>
      <c r="G315" s="83"/>
      <c r="H315" s="83"/>
      <c r="I315" s="83"/>
      <c r="J315" s="84"/>
      <c r="K315" s="85">
        <f>IF('入力(貼付）'!C176="","",'入力(貼付）'!E176)</f>
      </c>
      <c r="L315" s="86"/>
      <c r="M315" s="86"/>
      <c r="N315" s="86"/>
      <c r="O315" s="86"/>
      <c r="P315" s="87"/>
    </row>
    <row r="316" spans="1:16" s="47" customFormat="1" ht="25.5" customHeight="1">
      <c r="A316" s="23">
        <v>171</v>
      </c>
      <c r="B316" s="81">
        <f>IF('入力(貼付）'!A177="","",'入力(貼付）'!A177)</f>
      </c>
      <c r="C316" s="81"/>
      <c r="D316" s="81"/>
      <c r="E316" s="82">
        <f>IF('入力(貼付）'!B177="","",'入力(貼付）'!B177)</f>
      </c>
      <c r="F316" s="83"/>
      <c r="G316" s="83"/>
      <c r="H316" s="83"/>
      <c r="I316" s="83"/>
      <c r="J316" s="84"/>
      <c r="K316" s="85">
        <f>IF('入力(貼付）'!C177="","",'入力(貼付）'!E177)</f>
      </c>
      <c r="L316" s="86"/>
      <c r="M316" s="86"/>
      <c r="N316" s="86"/>
      <c r="O316" s="86"/>
      <c r="P316" s="87"/>
    </row>
    <row r="317" spans="1:16" s="47" customFormat="1" ht="25.5" customHeight="1">
      <c r="A317" s="23">
        <v>172</v>
      </c>
      <c r="B317" s="81">
        <f>IF('入力(貼付）'!A178="","",'入力(貼付）'!A178)</f>
      </c>
      <c r="C317" s="81"/>
      <c r="D317" s="81"/>
      <c r="E317" s="82">
        <f>IF('入力(貼付）'!B178="","",'入力(貼付）'!B178)</f>
      </c>
      <c r="F317" s="83"/>
      <c r="G317" s="83"/>
      <c r="H317" s="83"/>
      <c r="I317" s="83"/>
      <c r="J317" s="84"/>
      <c r="K317" s="85">
        <f>IF('入力(貼付）'!C178="","",'入力(貼付）'!E178)</f>
      </c>
      <c r="L317" s="86"/>
      <c r="M317" s="86"/>
      <c r="N317" s="86"/>
      <c r="O317" s="86"/>
      <c r="P317" s="87"/>
    </row>
    <row r="318" spans="1:16" s="47" customFormat="1" ht="25.5" customHeight="1">
      <c r="A318" s="23">
        <v>173</v>
      </c>
      <c r="B318" s="81">
        <f>IF('入力(貼付）'!A179="","",'入力(貼付）'!A179)</f>
      </c>
      <c r="C318" s="81"/>
      <c r="D318" s="81"/>
      <c r="E318" s="82">
        <f>IF('入力(貼付）'!B179="","",'入力(貼付）'!B179)</f>
      </c>
      <c r="F318" s="83"/>
      <c r="G318" s="83"/>
      <c r="H318" s="83"/>
      <c r="I318" s="83"/>
      <c r="J318" s="84"/>
      <c r="K318" s="85">
        <f>IF('入力(貼付）'!C179="","",'入力(貼付）'!E179)</f>
      </c>
      <c r="L318" s="86"/>
      <c r="M318" s="86"/>
      <c r="N318" s="86"/>
      <c r="O318" s="86"/>
      <c r="P318" s="87"/>
    </row>
    <row r="319" spans="1:16" s="47" customFormat="1" ht="25.5" customHeight="1">
      <c r="A319" s="23">
        <v>174</v>
      </c>
      <c r="B319" s="81">
        <f>IF('入力(貼付）'!A180="","",'入力(貼付）'!A180)</f>
      </c>
      <c r="C319" s="81"/>
      <c r="D319" s="81"/>
      <c r="E319" s="82">
        <f>IF('入力(貼付）'!B180="","",'入力(貼付）'!B180)</f>
      </c>
      <c r="F319" s="83"/>
      <c r="G319" s="83"/>
      <c r="H319" s="83"/>
      <c r="I319" s="83"/>
      <c r="J319" s="84"/>
      <c r="K319" s="85">
        <f>IF('入力(貼付）'!C180="","",'入力(貼付）'!E180)</f>
      </c>
      <c r="L319" s="86"/>
      <c r="M319" s="86"/>
      <c r="N319" s="86"/>
      <c r="O319" s="86"/>
      <c r="P319" s="87"/>
    </row>
    <row r="320" spans="1:16" s="47" customFormat="1" ht="25.5" customHeight="1">
      <c r="A320" s="23">
        <v>175</v>
      </c>
      <c r="B320" s="81">
        <f>IF('入力(貼付）'!A181="","",'入力(貼付）'!A181)</f>
      </c>
      <c r="C320" s="81"/>
      <c r="D320" s="81"/>
      <c r="E320" s="82">
        <f>IF('入力(貼付）'!B181="","",'入力(貼付）'!B181)</f>
      </c>
      <c r="F320" s="83"/>
      <c r="G320" s="83"/>
      <c r="H320" s="83"/>
      <c r="I320" s="83"/>
      <c r="J320" s="84"/>
      <c r="K320" s="85">
        <f>IF('入力(貼付）'!C181="","",'入力(貼付）'!E181)</f>
      </c>
      <c r="L320" s="86"/>
      <c r="M320" s="86"/>
      <c r="N320" s="86"/>
      <c r="O320" s="86"/>
      <c r="P320" s="87"/>
    </row>
    <row r="321" spans="1:16" s="47" customFormat="1" ht="25.5" customHeight="1">
      <c r="A321" s="23">
        <v>176</v>
      </c>
      <c r="B321" s="81">
        <f>IF('入力(貼付）'!A182="","",'入力(貼付）'!A182)</f>
      </c>
      <c r="C321" s="81"/>
      <c r="D321" s="81"/>
      <c r="E321" s="82">
        <f>IF('入力(貼付）'!B182="","",'入力(貼付）'!B182)</f>
      </c>
      <c r="F321" s="83"/>
      <c r="G321" s="83"/>
      <c r="H321" s="83"/>
      <c r="I321" s="83"/>
      <c r="J321" s="84"/>
      <c r="K321" s="85">
        <f>IF('入力(貼付）'!C182="","",'入力(貼付）'!E182)</f>
      </c>
      <c r="L321" s="86"/>
      <c r="M321" s="86"/>
      <c r="N321" s="86"/>
      <c r="O321" s="86"/>
      <c r="P321" s="87"/>
    </row>
    <row r="322" spans="1:16" s="47" customFormat="1" ht="25.5" customHeight="1">
      <c r="A322" s="23">
        <v>177</v>
      </c>
      <c r="B322" s="81">
        <f>IF('入力(貼付）'!A183="","",'入力(貼付）'!A183)</f>
      </c>
      <c r="C322" s="81"/>
      <c r="D322" s="81"/>
      <c r="E322" s="82">
        <f>IF('入力(貼付）'!B183="","",'入力(貼付）'!B183)</f>
      </c>
      <c r="F322" s="83"/>
      <c r="G322" s="83"/>
      <c r="H322" s="83"/>
      <c r="I322" s="83"/>
      <c r="J322" s="84"/>
      <c r="K322" s="85">
        <f>IF('入力(貼付）'!C183="","",'入力(貼付）'!E183)</f>
      </c>
      <c r="L322" s="86"/>
      <c r="M322" s="86"/>
      <c r="N322" s="86"/>
      <c r="O322" s="86"/>
      <c r="P322" s="87"/>
    </row>
    <row r="323" spans="1:16" s="47" customFormat="1" ht="25.5" customHeight="1">
      <c r="A323" s="23">
        <v>178</v>
      </c>
      <c r="B323" s="81">
        <f>IF('入力(貼付）'!A184="","",'入力(貼付）'!A184)</f>
      </c>
      <c r="C323" s="81"/>
      <c r="D323" s="81"/>
      <c r="E323" s="82">
        <f>IF('入力(貼付）'!B184="","",'入力(貼付）'!B184)</f>
      </c>
      <c r="F323" s="83"/>
      <c r="G323" s="83"/>
      <c r="H323" s="83"/>
      <c r="I323" s="83"/>
      <c r="J323" s="84"/>
      <c r="K323" s="85">
        <f>IF('入力(貼付）'!C184="","",'入力(貼付）'!E184)</f>
      </c>
      <c r="L323" s="86"/>
      <c r="M323" s="86"/>
      <c r="N323" s="86"/>
      <c r="O323" s="86"/>
      <c r="P323" s="87"/>
    </row>
    <row r="324" spans="1:16" s="47" customFormat="1" ht="25.5" customHeight="1">
      <c r="A324" s="23">
        <v>179</v>
      </c>
      <c r="B324" s="81">
        <f>IF('入力(貼付）'!A185="","",'入力(貼付）'!A185)</f>
      </c>
      <c r="C324" s="81"/>
      <c r="D324" s="81"/>
      <c r="E324" s="82">
        <f>IF('入力(貼付）'!B185="","",'入力(貼付）'!B185)</f>
      </c>
      <c r="F324" s="83"/>
      <c r="G324" s="83"/>
      <c r="H324" s="83"/>
      <c r="I324" s="83"/>
      <c r="J324" s="84"/>
      <c r="K324" s="85">
        <f>IF('入力(貼付）'!C185="","",'入力(貼付）'!E185)</f>
      </c>
      <c r="L324" s="86"/>
      <c r="M324" s="86"/>
      <c r="N324" s="86"/>
      <c r="O324" s="86"/>
      <c r="P324" s="87"/>
    </row>
    <row r="325" spans="1:16" s="47" customFormat="1" ht="25.5" customHeight="1">
      <c r="A325" s="23">
        <v>180</v>
      </c>
      <c r="B325" s="81">
        <f>IF('入力(貼付）'!A186="","",'入力(貼付）'!A186)</f>
      </c>
      <c r="C325" s="81"/>
      <c r="D325" s="81"/>
      <c r="E325" s="82">
        <f>IF('入力(貼付）'!B186="","",'入力(貼付）'!B186)</f>
      </c>
      <c r="F325" s="83"/>
      <c r="G325" s="83"/>
      <c r="H325" s="83"/>
      <c r="I325" s="83"/>
      <c r="J325" s="84"/>
      <c r="K325" s="85">
        <f>IF('入力(貼付）'!C186="","",'入力(貼付）'!E186)</f>
      </c>
      <c r="L325" s="86"/>
      <c r="M325" s="86"/>
      <c r="N325" s="86"/>
      <c r="O325" s="86"/>
      <c r="P325" s="87"/>
    </row>
    <row r="326" spans="1:16" s="47" customFormat="1" ht="25.5" customHeight="1">
      <c r="A326" s="88" t="s">
        <v>12</v>
      </c>
      <c r="B326" s="89"/>
      <c r="C326" s="89"/>
      <c r="D326" s="90"/>
      <c r="E326" s="91">
        <f>IF(COUNT(B306:D325)=0,"",COUNT(B306:D325))</f>
      </c>
      <c r="F326" s="92"/>
      <c r="G326" s="92"/>
      <c r="H326" s="92"/>
      <c r="I326" s="92"/>
      <c r="J326" s="11" t="s">
        <v>6</v>
      </c>
      <c r="K326" s="85">
        <f>IF(SUM(K306:P325)=0,"",SUM(K306:P325))</f>
      </c>
      <c r="L326" s="86"/>
      <c r="M326" s="86"/>
      <c r="N326" s="86"/>
      <c r="O326" s="86"/>
      <c r="P326" s="87"/>
    </row>
    <row r="327" spans="1:16" s="47" customFormat="1" ht="13.5">
      <c r="A327" s="38" t="s">
        <v>36</v>
      </c>
      <c r="B327" s="38"/>
      <c r="C327" s="38"/>
      <c r="D327" s="38"/>
      <c r="E327" s="38"/>
      <c r="F327" s="38"/>
      <c r="G327" s="7"/>
      <c r="H327" s="7"/>
      <c r="I327" s="7"/>
      <c r="J327" s="7"/>
      <c r="K327" s="4"/>
      <c r="L327" s="4"/>
      <c r="M327" s="4"/>
      <c r="N327" s="4"/>
      <c r="O327" s="39"/>
      <c r="P327" s="4"/>
    </row>
    <row r="328" spans="1:16" s="47" customFormat="1" ht="13.5">
      <c r="A328" s="38" t="s">
        <v>37</v>
      </c>
      <c r="B328" s="38"/>
      <c r="C328" s="38"/>
      <c r="D328" s="38"/>
      <c r="E328" s="38"/>
      <c r="F328" s="38"/>
      <c r="G328" s="7"/>
      <c r="H328" s="7"/>
      <c r="I328" s="7"/>
      <c r="J328" s="7"/>
      <c r="K328" s="4"/>
      <c r="L328" s="4"/>
      <c r="M328" s="4"/>
      <c r="N328" s="4"/>
      <c r="O328" s="39"/>
      <c r="P328" s="4"/>
    </row>
    <row r="329" spans="1:16" s="47" customFormat="1" ht="13.5">
      <c r="A329" s="38" t="s">
        <v>38</v>
      </c>
      <c r="B329" s="38"/>
      <c r="C329" s="38"/>
      <c r="D329" s="38"/>
      <c r="E329" s="38"/>
      <c r="F329" s="38"/>
      <c r="G329" s="7"/>
      <c r="H329" s="7"/>
      <c r="I329" s="7"/>
      <c r="J329" s="7"/>
      <c r="K329" s="4"/>
      <c r="L329" s="4"/>
      <c r="M329" s="4"/>
      <c r="N329" s="4"/>
      <c r="O329" s="39"/>
      <c r="P329" s="4"/>
    </row>
    <row r="330" spans="1:16" s="47" customFormat="1" ht="13.5">
      <c r="A330" s="40" t="s">
        <v>39</v>
      </c>
      <c r="B330" s="7"/>
      <c r="C330" s="7"/>
      <c r="D330" s="7"/>
      <c r="E330" s="7"/>
      <c r="F330" s="7"/>
      <c r="G330" s="70" t="s">
        <v>40</v>
      </c>
      <c r="H330" s="70"/>
      <c r="I330" s="70"/>
      <c r="J330" s="70"/>
      <c r="K330" s="70"/>
      <c r="L330" s="70"/>
      <c r="M330" s="70"/>
      <c r="N330" s="70"/>
      <c r="O330" s="70"/>
      <c r="P330" s="70"/>
    </row>
    <row r="331" spans="1:16" s="47" customFormat="1" ht="25.5" customHeight="1">
      <c r="A331" s="70" t="s">
        <v>41</v>
      </c>
      <c r="B331" s="70"/>
      <c r="C331" s="70" t="s">
        <v>42</v>
      </c>
      <c r="D331" s="70"/>
      <c r="E331" s="41"/>
      <c r="F331" s="41"/>
      <c r="G331" s="93">
        <f>IF(E326="","",'入力(貼付）'!$D$2)</f>
      </c>
      <c r="H331" s="93"/>
      <c r="I331" s="88"/>
      <c r="J331" s="42" t="s">
        <v>6</v>
      </c>
      <c r="K331" s="94">
        <f>IF(K326="","",'入力(貼付）'!$E$2)</f>
      </c>
      <c r="L331" s="95"/>
      <c r="M331" s="95"/>
      <c r="N331" s="95"/>
      <c r="O331" s="95"/>
      <c r="P331" s="43" t="s">
        <v>43</v>
      </c>
    </row>
    <row r="332" spans="1:16" s="47" customFormat="1" ht="22.5" customHeight="1">
      <c r="A332" s="93"/>
      <c r="B332" s="93"/>
      <c r="C332" s="96"/>
      <c r="D332" s="96"/>
      <c r="E332" s="44"/>
      <c r="F332" s="44"/>
      <c r="G332" s="45"/>
      <c r="H332" s="44"/>
      <c r="I332" s="4"/>
      <c r="J332" s="4"/>
      <c r="K332" s="4"/>
      <c r="L332" s="4"/>
      <c r="M332" s="4"/>
      <c r="N332" s="4"/>
      <c r="O332" s="45"/>
      <c r="P332" s="4"/>
    </row>
    <row r="333" spans="1:16" s="47" customFormat="1" ht="22.5" customHeight="1">
      <c r="A333" s="93"/>
      <c r="B333" s="93"/>
      <c r="C333" s="96"/>
      <c r="D333" s="96"/>
      <c r="E333" s="46"/>
      <c r="F333" s="46"/>
      <c r="G333" s="61" t="s">
        <v>92</v>
      </c>
      <c r="H333" s="61"/>
      <c r="I333" s="61"/>
      <c r="J333" s="69">
        <f>IF(B306="","",$J$37)</f>
      </c>
      <c r="K333" s="69"/>
      <c r="L333" s="69"/>
      <c r="M333" s="69"/>
      <c r="N333" s="69"/>
      <c r="O333" s="69"/>
      <c r="P333" s="69"/>
    </row>
    <row r="334" spans="1:16" s="47" customFormat="1" ht="13.5">
      <c r="A334" s="71" t="s">
        <v>11</v>
      </c>
      <c r="B334" s="71"/>
      <c r="C334" s="71"/>
      <c r="D334" s="71"/>
      <c r="E334" s="71"/>
      <c r="F334" s="71"/>
      <c r="G334" s="71"/>
      <c r="H334" s="9"/>
      <c r="I334" s="4"/>
      <c r="J334" s="4"/>
      <c r="K334" s="4"/>
      <c r="L334" s="4"/>
      <c r="M334" s="7" t="s">
        <v>15</v>
      </c>
      <c r="N334" s="4"/>
      <c r="O334" s="5"/>
      <c r="P334" s="2"/>
    </row>
    <row r="335" spans="1:16" s="47" customFormat="1" ht="13.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1:111" s="1" customFormat="1" ht="24">
      <c r="A336" s="72" t="s">
        <v>0</v>
      </c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</row>
    <row r="337" spans="1:16" s="47" customFormat="1" ht="13.5">
      <c r="A337" s="6"/>
      <c r="B337" s="6"/>
      <c r="C337" s="6"/>
      <c r="D337" s="2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2"/>
      <c r="P337" s="4"/>
    </row>
    <row r="338" spans="1:16" s="47" customFormat="1" ht="22.5" customHeight="1">
      <c r="A338" s="73" t="s">
        <v>10</v>
      </c>
      <c r="B338" s="73"/>
      <c r="C338" s="73"/>
      <c r="D338" s="73"/>
      <c r="E338" s="74" t="s">
        <v>8</v>
      </c>
      <c r="F338" s="74"/>
      <c r="G338" s="74"/>
      <c r="H338" s="74" t="s">
        <v>1</v>
      </c>
      <c r="I338" s="74"/>
      <c r="J338" s="74"/>
      <c r="K338" s="74" t="s">
        <v>13</v>
      </c>
      <c r="L338" s="74"/>
      <c r="M338" s="74"/>
      <c r="N338" s="74" t="s">
        <v>3</v>
      </c>
      <c r="O338" s="74"/>
      <c r="P338" s="74"/>
    </row>
    <row r="339" spans="1:16" s="47" customFormat="1" ht="25.5" customHeight="1">
      <c r="A339" s="75">
        <f>IF($M339="","",'入力(貼付）'!$A$2)</f>
      </c>
      <c r="B339" s="75"/>
      <c r="C339" s="75"/>
      <c r="D339" s="75"/>
      <c r="E339" s="76">
        <f>IF($M339="","",'入力(貼付）'!$B$2)</f>
      </c>
      <c r="F339" s="76"/>
      <c r="G339" s="76"/>
      <c r="H339" s="76">
        <f>IF($M339="","",'入力(貼付）'!$C$2)</f>
      </c>
      <c r="I339" s="76"/>
      <c r="J339" s="76"/>
      <c r="K339" s="37">
        <f>IF($M339="","",10)</f>
      </c>
      <c r="L339" s="26" t="s">
        <v>26</v>
      </c>
      <c r="M339" s="36">
        <f>IF('入力(貼付）'!$F$2&lt;10,"",'入力(貼付）'!$F$2)</f>
      </c>
      <c r="N339" s="77">
        <f>IF(K339="","",30)</f>
      </c>
      <c r="O339" s="77"/>
      <c r="P339" s="77"/>
    </row>
    <row r="340" spans="1:16" s="47" customFormat="1" ht="25.5" customHeight="1">
      <c r="A340" s="74" t="s">
        <v>2</v>
      </c>
      <c r="B340" s="74"/>
      <c r="C340" s="74"/>
      <c r="D340" s="74"/>
      <c r="E340" s="78">
        <f>IF(M339="","",$E$7)</f>
      </c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80"/>
    </row>
    <row r="341" spans="1:16" s="47" customFormat="1" ht="16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2"/>
      <c r="P341" s="10" t="s">
        <v>14</v>
      </c>
    </row>
    <row r="342" spans="1:16" s="47" customFormat="1" ht="22.5" customHeight="1">
      <c r="A342" s="8" t="s">
        <v>4</v>
      </c>
      <c r="B342" s="70" t="s">
        <v>7</v>
      </c>
      <c r="C342" s="70"/>
      <c r="D342" s="70"/>
      <c r="E342" s="70" t="s">
        <v>9</v>
      </c>
      <c r="F342" s="70"/>
      <c r="G342" s="70"/>
      <c r="H342" s="70"/>
      <c r="I342" s="70"/>
      <c r="J342" s="70"/>
      <c r="K342" s="70" t="s">
        <v>5</v>
      </c>
      <c r="L342" s="70"/>
      <c r="M342" s="70"/>
      <c r="N342" s="70"/>
      <c r="O342" s="70"/>
      <c r="P342" s="70"/>
    </row>
    <row r="343" spans="1:16" s="47" customFormat="1" ht="25.5" customHeight="1">
      <c r="A343" s="23">
        <v>181</v>
      </c>
      <c r="B343" s="81">
        <f>IF('入力(貼付）'!A187="","",'入力(貼付）'!A187)</f>
      </c>
      <c r="C343" s="81"/>
      <c r="D343" s="81"/>
      <c r="E343" s="82">
        <f>IF('入力(貼付）'!B187="","",'入力(貼付）'!B187)</f>
      </c>
      <c r="F343" s="83"/>
      <c r="G343" s="83"/>
      <c r="H343" s="83"/>
      <c r="I343" s="83"/>
      <c r="J343" s="84"/>
      <c r="K343" s="85">
        <f>IF('入力(貼付）'!C187="","",'入力(貼付）'!E187)</f>
      </c>
      <c r="L343" s="86"/>
      <c r="M343" s="86"/>
      <c r="N343" s="86"/>
      <c r="O343" s="86"/>
      <c r="P343" s="87"/>
    </row>
    <row r="344" spans="1:16" s="47" customFormat="1" ht="25.5" customHeight="1">
      <c r="A344" s="23">
        <v>182</v>
      </c>
      <c r="B344" s="81">
        <f>IF('入力(貼付）'!A188="","",'入力(貼付）'!A188)</f>
      </c>
      <c r="C344" s="81"/>
      <c r="D344" s="81"/>
      <c r="E344" s="82">
        <f>IF('入力(貼付）'!B188="","",'入力(貼付）'!B188)</f>
      </c>
      <c r="F344" s="83"/>
      <c r="G344" s="83"/>
      <c r="H344" s="83"/>
      <c r="I344" s="83"/>
      <c r="J344" s="84"/>
      <c r="K344" s="85">
        <f>IF('入力(貼付）'!C188="","",'入力(貼付）'!E188)</f>
      </c>
      <c r="L344" s="86"/>
      <c r="M344" s="86"/>
      <c r="N344" s="86"/>
      <c r="O344" s="86"/>
      <c r="P344" s="87"/>
    </row>
    <row r="345" spans="1:16" s="47" customFormat="1" ht="25.5" customHeight="1">
      <c r="A345" s="23">
        <v>183</v>
      </c>
      <c r="B345" s="81">
        <f>IF('入力(貼付）'!A189="","",'入力(貼付）'!A189)</f>
      </c>
      <c r="C345" s="81"/>
      <c r="D345" s="81"/>
      <c r="E345" s="82">
        <f>IF('入力(貼付）'!B189="","",'入力(貼付）'!B189)</f>
      </c>
      <c r="F345" s="83"/>
      <c r="G345" s="83"/>
      <c r="H345" s="83"/>
      <c r="I345" s="83"/>
      <c r="J345" s="84"/>
      <c r="K345" s="85">
        <f>IF('入力(貼付）'!C189="","",'入力(貼付）'!E189)</f>
      </c>
      <c r="L345" s="86"/>
      <c r="M345" s="86"/>
      <c r="N345" s="86"/>
      <c r="O345" s="86"/>
      <c r="P345" s="87"/>
    </row>
    <row r="346" spans="1:16" s="47" customFormat="1" ht="25.5" customHeight="1">
      <c r="A346" s="23">
        <v>184</v>
      </c>
      <c r="B346" s="81">
        <f>IF('入力(貼付）'!A190="","",'入力(貼付）'!A190)</f>
      </c>
      <c r="C346" s="81"/>
      <c r="D346" s="81"/>
      <c r="E346" s="82">
        <f>IF('入力(貼付）'!B190="","",'入力(貼付）'!B190)</f>
      </c>
      <c r="F346" s="83"/>
      <c r="G346" s="83"/>
      <c r="H346" s="83"/>
      <c r="I346" s="83"/>
      <c r="J346" s="84"/>
      <c r="K346" s="85">
        <f>IF('入力(貼付）'!C190="","",'入力(貼付）'!E190)</f>
      </c>
      <c r="L346" s="86"/>
      <c r="M346" s="86"/>
      <c r="N346" s="86"/>
      <c r="O346" s="86"/>
      <c r="P346" s="87"/>
    </row>
    <row r="347" spans="1:16" s="47" customFormat="1" ht="25.5" customHeight="1">
      <c r="A347" s="23">
        <v>185</v>
      </c>
      <c r="B347" s="81">
        <f>IF('入力(貼付）'!A191="","",'入力(貼付）'!A191)</f>
      </c>
      <c r="C347" s="81"/>
      <c r="D347" s="81"/>
      <c r="E347" s="82">
        <f>IF('入力(貼付）'!B191="","",'入力(貼付）'!B191)</f>
      </c>
      <c r="F347" s="83"/>
      <c r="G347" s="83"/>
      <c r="H347" s="83"/>
      <c r="I347" s="83"/>
      <c r="J347" s="84"/>
      <c r="K347" s="85">
        <f>IF('入力(貼付）'!C191="","",'入力(貼付）'!E191)</f>
      </c>
      <c r="L347" s="86"/>
      <c r="M347" s="86"/>
      <c r="N347" s="86"/>
      <c r="O347" s="86"/>
      <c r="P347" s="87"/>
    </row>
    <row r="348" spans="1:16" s="47" customFormat="1" ht="25.5" customHeight="1">
      <c r="A348" s="23">
        <v>186</v>
      </c>
      <c r="B348" s="81">
        <f>IF('入力(貼付）'!A192="","",'入力(貼付）'!A192)</f>
      </c>
      <c r="C348" s="81"/>
      <c r="D348" s="81"/>
      <c r="E348" s="82">
        <f>IF('入力(貼付）'!B192="","",'入力(貼付）'!B192)</f>
      </c>
      <c r="F348" s="83"/>
      <c r="G348" s="83"/>
      <c r="H348" s="83"/>
      <c r="I348" s="83"/>
      <c r="J348" s="84"/>
      <c r="K348" s="85">
        <f>IF('入力(貼付）'!C192="","",'入力(貼付）'!E192)</f>
      </c>
      <c r="L348" s="86"/>
      <c r="M348" s="86"/>
      <c r="N348" s="86"/>
      <c r="O348" s="86"/>
      <c r="P348" s="87"/>
    </row>
    <row r="349" spans="1:16" s="47" customFormat="1" ht="25.5" customHeight="1">
      <c r="A349" s="23">
        <v>187</v>
      </c>
      <c r="B349" s="81">
        <f>IF('入力(貼付）'!A193="","",'入力(貼付）'!A193)</f>
      </c>
      <c r="C349" s="81"/>
      <c r="D349" s="81"/>
      <c r="E349" s="82">
        <f>IF('入力(貼付）'!B193="","",'入力(貼付）'!B193)</f>
      </c>
      <c r="F349" s="83"/>
      <c r="G349" s="83"/>
      <c r="H349" s="83"/>
      <c r="I349" s="83"/>
      <c r="J349" s="84"/>
      <c r="K349" s="85">
        <f>IF('入力(貼付）'!C193="","",'入力(貼付）'!E193)</f>
      </c>
      <c r="L349" s="86"/>
      <c r="M349" s="86"/>
      <c r="N349" s="86"/>
      <c r="O349" s="86"/>
      <c r="P349" s="87"/>
    </row>
    <row r="350" spans="1:16" s="47" customFormat="1" ht="25.5" customHeight="1">
      <c r="A350" s="23">
        <v>188</v>
      </c>
      <c r="B350" s="81">
        <f>IF('入力(貼付）'!A194="","",'入力(貼付）'!A194)</f>
      </c>
      <c r="C350" s="81"/>
      <c r="D350" s="81"/>
      <c r="E350" s="82">
        <f>IF('入力(貼付）'!B194="","",'入力(貼付）'!B194)</f>
      </c>
      <c r="F350" s="83"/>
      <c r="G350" s="83"/>
      <c r="H350" s="83"/>
      <c r="I350" s="83"/>
      <c r="J350" s="84"/>
      <c r="K350" s="85">
        <f>IF('入力(貼付）'!C194="","",'入力(貼付）'!E194)</f>
      </c>
      <c r="L350" s="86"/>
      <c r="M350" s="86"/>
      <c r="N350" s="86"/>
      <c r="O350" s="86"/>
      <c r="P350" s="87"/>
    </row>
    <row r="351" spans="1:16" s="47" customFormat="1" ht="25.5" customHeight="1">
      <c r="A351" s="23">
        <v>189</v>
      </c>
      <c r="B351" s="81">
        <f>IF('入力(貼付）'!A195="","",'入力(貼付）'!A195)</f>
      </c>
      <c r="C351" s="81"/>
      <c r="D351" s="81"/>
      <c r="E351" s="82">
        <f>IF('入力(貼付）'!B195="","",'入力(貼付）'!B195)</f>
      </c>
      <c r="F351" s="83"/>
      <c r="G351" s="83"/>
      <c r="H351" s="83"/>
      <c r="I351" s="83"/>
      <c r="J351" s="84"/>
      <c r="K351" s="85">
        <f>IF('入力(貼付）'!C195="","",'入力(貼付）'!E195)</f>
      </c>
      <c r="L351" s="86"/>
      <c r="M351" s="86"/>
      <c r="N351" s="86"/>
      <c r="O351" s="86"/>
      <c r="P351" s="87"/>
    </row>
    <row r="352" spans="1:16" s="47" customFormat="1" ht="25.5" customHeight="1">
      <c r="A352" s="23">
        <v>190</v>
      </c>
      <c r="B352" s="81">
        <f>IF('入力(貼付）'!A196="","",'入力(貼付）'!A196)</f>
      </c>
      <c r="C352" s="81"/>
      <c r="D352" s="81"/>
      <c r="E352" s="82">
        <f>IF('入力(貼付）'!B196="","",'入力(貼付）'!B196)</f>
      </c>
      <c r="F352" s="83"/>
      <c r="G352" s="83"/>
      <c r="H352" s="83"/>
      <c r="I352" s="83"/>
      <c r="J352" s="84"/>
      <c r="K352" s="85">
        <f>IF('入力(貼付）'!C196="","",'入力(貼付）'!E196)</f>
      </c>
      <c r="L352" s="86"/>
      <c r="M352" s="86"/>
      <c r="N352" s="86"/>
      <c r="O352" s="86"/>
      <c r="P352" s="87"/>
    </row>
    <row r="353" spans="1:16" s="47" customFormat="1" ht="25.5" customHeight="1">
      <c r="A353" s="23">
        <v>191</v>
      </c>
      <c r="B353" s="81">
        <f>IF('入力(貼付）'!A197="","",'入力(貼付）'!A197)</f>
      </c>
      <c r="C353" s="81"/>
      <c r="D353" s="81"/>
      <c r="E353" s="82">
        <f>IF('入力(貼付）'!B197="","",'入力(貼付）'!B197)</f>
      </c>
      <c r="F353" s="83"/>
      <c r="G353" s="83"/>
      <c r="H353" s="83"/>
      <c r="I353" s="83"/>
      <c r="J353" s="84"/>
      <c r="K353" s="85">
        <f>IF('入力(貼付）'!C197="","",'入力(貼付）'!E197)</f>
      </c>
      <c r="L353" s="86"/>
      <c r="M353" s="86"/>
      <c r="N353" s="86"/>
      <c r="O353" s="86"/>
      <c r="P353" s="87"/>
    </row>
    <row r="354" spans="1:16" s="47" customFormat="1" ht="25.5" customHeight="1">
      <c r="A354" s="23">
        <v>192</v>
      </c>
      <c r="B354" s="81">
        <f>IF('入力(貼付）'!A198="","",'入力(貼付）'!A198)</f>
      </c>
      <c r="C354" s="81"/>
      <c r="D354" s="81"/>
      <c r="E354" s="82">
        <f>IF('入力(貼付）'!B198="","",'入力(貼付）'!B198)</f>
      </c>
      <c r="F354" s="83"/>
      <c r="G354" s="83"/>
      <c r="H354" s="83"/>
      <c r="I354" s="83"/>
      <c r="J354" s="84"/>
      <c r="K354" s="85">
        <f>IF('入力(貼付）'!C198="","",'入力(貼付）'!E198)</f>
      </c>
      <c r="L354" s="86"/>
      <c r="M354" s="86"/>
      <c r="N354" s="86"/>
      <c r="O354" s="86"/>
      <c r="P354" s="87"/>
    </row>
    <row r="355" spans="1:16" s="47" customFormat="1" ht="25.5" customHeight="1">
      <c r="A355" s="23">
        <v>193</v>
      </c>
      <c r="B355" s="81">
        <f>IF('入力(貼付）'!A199="","",'入力(貼付）'!A199)</f>
      </c>
      <c r="C355" s="81"/>
      <c r="D355" s="81"/>
      <c r="E355" s="82">
        <f>IF('入力(貼付）'!B199="","",'入力(貼付）'!B199)</f>
      </c>
      <c r="F355" s="83"/>
      <c r="G355" s="83"/>
      <c r="H355" s="83"/>
      <c r="I355" s="83"/>
      <c r="J355" s="84"/>
      <c r="K355" s="85">
        <f>IF('入力(貼付）'!C199="","",'入力(貼付）'!E199)</f>
      </c>
      <c r="L355" s="86"/>
      <c r="M355" s="86"/>
      <c r="N355" s="86"/>
      <c r="O355" s="86"/>
      <c r="P355" s="87"/>
    </row>
    <row r="356" spans="1:16" s="47" customFormat="1" ht="25.5" customHeight="1">
      <c r="A356" s="23">
        <v>194</v>
      </c>
      <c r="B356" s="81">
        <f>IF('入力(貼付）'!A200="","",'入力(貼付）'!A200)</f>
      </c>
      <c r="C356" s="81"/>
      <c r="D356" s="81"/>
      <c r="E356" s="82">
        <f>IF('入力(貼付）'!B200="","",'入力(貼付）'!B200)</f>
      </c>
      <c r="F356" s="83"/>
      <c r="G356" s="83"/>
      <c r="H356" s="83"/>
      <c r="I356" s="83"/>
      <c r="J356" s="84"/>
      <c r="K356" s="85">
        <f>IF('入力(貼付）'!C200="","",'入力(貼付）'!E200)</f>
      </c>
      <c r="L356" s="86"/>
      <c r="M356" s="86"/>
      <c r="N356" s="86"/>
      <c r="O356" s="86"/>
      <c r="P356" s="87"/>
    </row>
    <row r="357" spans="1:16" s="47" customFormat="1" ht="25.5" customHeight="1">
      <c r="A357" s="23">
        <v>195</v>
      </c>
      <c r="B357" s="81">
        <f>IF('入力(貼付）'!A201="","",'入力(貼付）'!A201)</f>
      </c>
      <c r="C357" s="81"/>
      <c r="D357" s="81"/>
      <c r="E357" s="82">
        <f>IF('入力(貼付）'!B201="","",'入力(貼付）'!B201)</f>
      </c>
      <c r="F357" s="83"/>
      <c r="G357" s="83"/>
      <c r="H357" s="83"/>
      <c r="I357" s="83"/>
      <c r="J357" s="84"/>
      <c r="K357" s="85">
        <f>IF('入力(貼付）'!C201="","",'入力(貼付）'!E201)</f>
      </c>
      <c r="L357" s="86"/>
      <c r="M357" s="86"/>
      <c r="N357" s="86"/>
      <c r="O357" s="86"/>
      <c r="P357" s="87"/>
    </row>
    <row r="358" spans="1:16" s="47" customFormat="1" ht="25.5" customHeight="1">
      <c r="A358" s="23">
        <v>196</v>
      </c>
      <c r="B358" s="81">
        <f>IF('入力(貼付）'!A202="","",'入力(貼付）'!A202)</f>
      </c>
      <c r="C358" s="81"/>
      <c r="D358" s="81"/>
      <c r="E358" s="82">
        <f>IF('入力(貼付）'!B202="","",'入力(貼付）'!B202)</f>
      </c>
      <c r="F358" s="83"/>
      <c r="G358" s="83"/>
      <c r="H358" s="83"/>
      <c r="I358" s="83"/>
      <c r="J358" s="84"/>
      <c r="K358" s="85">
        <f>IF('入力(貼付）'!C202="","",'入力(貼付）'!E202)</f>
      </c>
      <c r="L358" s="86"/>
      <c r="M358" s="86"/>
      <c r="N358" s="86"/>
      <c r="O358" s="86"/>
      <c r="P358" s="87"/>
    </row>
    <row r="359" spans="1:16" s="47" customFormat="1" ht="25.5" customHeight="1">
      <c r="A359" s="23">
        <v>197</v>
      </c>
      <c r="B359" s="81">
        <f>IF('入力(貼付）'!A203="","",'入力(貼付）'!A203)</f>
      </c>
      <c r="C359" s="81"/>
      <c r="D359" s="81"/>
      <c r="E359" s="82">
        <f>IF('入力(貼付）'!B203="","",'入力(貼付）'!B203)</f>
      </c>
      <c r="F359" s="83"/>
      <c r="G359" s="83"/>
      <c r="H359" s="83"/>
      <c r="I359" s="83"/>
      <c r="J359" s="84"/>
      <c r="K359" s="85">
        <f>IF('入力(貼付）'!C203="","",'入力(貼付）'!E203)</f>
      </c>
      <c r="L359" s="86"/>
      <c r="M359" s="86"/>
      <c r="N359" s="86"/>
      <c r="O359" s="86"/>
      <c r="P359" s="87"/>
    </row>
    <row r="360" spans="1:16" s="47" customFormat="1" ht="25.5" customHeight="1">
      <c r="A360" s="23">
        <v>198</v>
      </c>
      <c r="B360" s="81">
        <f>IF('入力(貼付）'!A204="","",'入力(貼付）'!A204)</f>
      </c>
      <c r="C360" s="81"/>
      <c r="D360" s="81"/>
      <c r="E360" s="82">
        <f>IF('入力(貼付）'!B204="","",'入力(貼付）'!B204)</f>
      </c>
      <c r="F360" s="83"/>
      <c r="G360" s="83"/>
      <c r="H360" s="83"/>
      <c r="I360" s="83"/>
      <c r="J360" s="84"/>
      <c r="K360" s="85">
        <f>IF('入力(貼付）'!C204="","",'入力(貼付）'!E204)</f>
      </c>
      <c r="L360" s="86"/>
      <c r="M360" s="86"/>
      <c r="N360" s="86"/>
      <c r="O360" s="86"/>
      <c r="P360" s="87"/>
    </row>
    <row r="361" spans="1:16" s="47" customFormat="1" ht="25.5" customHeight="1">
      <c r="A361" s="23">
        <v>199</v>
      </c>
      <c r="B361" s="81">
        <f>IF('入力(貼付）'!A205="","",'入力(貼付）'!A205)</f>
      </c>
      <c r="C361" s="81"/>
      <c r="D361" s="81"/>
      <c r="E361" s="82">
        <f>IF('入力(貼付）'!B205="","",'入力(貼付）'!B205)</f>
      </c>
      <c r="F361" s="83"/>
      <c r="G361" s="83"/>
      <c r="H361" s="83"/>
      <c r="I361" s="83"/>
      <c r="J361" s="84"/>
      <c r="K361" s="85">
        <f>IF('入力(貼付）'!C205="","",'入力(貼付）'!E205)</f>
      </c>
      <c r="L361" s="86"/>
      <c r="M361" s="86"/>
      <c r="N361" s="86"/>
      <c r="O361" s="86"/>
      <c r="P361" s="87"/>
    </row>
    <row r="362" spans="1:16" s="47" customFormat="1" ht="25.5" customHeight="1">
      <c r="A362" s="23">
        <v>200</v>
      </c>
      <c r="B362" s="81">
        <f>IF('入力(貼付）'!A206="","",'入力(貼付）'!A206)</f>
      </c>
      <c r="C362" s="81"/>
      <c r="D362" s="81"/>
      <c r="E362" s="82">
        <f>IF('入力(貼付）'!B206="","",'入力(貼付）'!B206)</f>
      </c>
      <c r="F362" s="83"/>
      <c r="G362" s="83"/>
      <c r="H362" s="83"/>
      <c r="I362" s="83"/>
      <c r="J362" s="84"/>
      <c r="K362" s="85">
        <f>IF('入力(貼付）'!C206="","",'入力(貼付）'!E206)</f>
      </c>
      <c r="L362" s="86"/>
      <c r="M362" s="86"/>
      <c r="N362" s="86"/>
      <c r="O362" s="86"/>
      <c r="P362" s="87"/>
    </row>
    <row r="363" spans="1:16" s="47" customFormat="1" ht="25.5" customHeight="1">
      <c r="A363" s="88" t="s">
        <v>12</v>
      </c>
      <c r="B363" s="89"/>
      <c r="C363" s="89"/>
      <c r="D363" s="90"/>
      <c r="E363" s="91">
        <f>IF(COUNT(B343:D362)=0,"",COUNT(B343:D362))</f>
      </c>
      <c r="F363" s="92"/>
      <c r="G363" s="92"/>
      <c r="H363" s="92"/>
      <c r="I363" s="92"/>
      <c r="J363" s="11" t="s">
        <v>6</v>
      </c>
      <c r="K363" s="85">
        <f>IF(SUM(K343:P362)=0,"",SUM(K343:P362))</f>
      </c>
      <c r="L363" s="86"/>
      <c r="M363" s="86"/>
      <c r="N363" s="86"/>
      <c r="O363" s="86"/>
      <c r="P363" s="87"/>
    </row>
    <row r="364" spans="1:16" s="47" customFormat="1" ht="13.5">
      <c r="A364" s="38" t="s">
        <v>36</v>
      </c>
      <c r="B364" s="38"/>
      <c r="C364" s="38"/>
      <c r="D364" s="38"/>
      <c r="E364" s="38"/>
      <c r="F364" s="38"/>
      <c r="G364" s="7"/>
      <c r="H364" s="7"/>
      <c r="I364" s="7"/>
      <c r="J364" s="7"/>
      <c r="K364" s="4"/>
      <c r="L364" s="4"/>
      <c r="M364" s="4"/>
      <c r="N364" s="4"/>
      <c r="O364" s="39"/>
      <c r="P364" s="4"/>
    </row>
    <row r="365" spans="1:16" s="47" customFormat="1" ht="13.5">
      <c r="A365" s="38" t="s">
        <v>37</v>
      </c>
      <c r="B365" s="38"/>
      <c r="C365" s="38"/>
      <c r="D365" s="38"/>
      <c r="E365" s="38"/>
      <c r="F365" s="38"/>
      <c r="G365" s="7"/>
      <c r="H365" s="7"/>
      <c r="I365" s="7"/>
      <c r="J365" s="7"/>
      <c r="K365" s="4"/>
      <c r="L365" s="4"/>
      <c r="M365" s="4"/>
      <c r="N365" s="4"/>
      <c r="O365" s="39"/>
      <c r="P365" s="4"/>
    </row>
    <row r="366" spans="1:16" s="47" customFormat="1" ht="13.5">
      <c r="A366" s="38" t="s">
        <v>38</v>
      </c>
      <c r="B366" s="38"/>
      <c r="C366" s="38"/>
      <c r="D366" s="38"/>
      <c r="E366" s="38"/>
      <c r="F366" s="38"/>
      <c r="G366" s="7"/>
      <c r="H366" s="7"/>
      <c r="I366" s="7"/>
      <c r="J366" s="7"/>
      <c r="K366" s="4"/>
      <c r="L366" s="4"/>
      <c r="M366" s="4"/>
      <c r="N366" s="4"/>
      <c r="O366" s="39"/>
      <c r="P366" s="4"/>
    </row>
    <row r="367" spans="1:16" s="47" customFormat="1" ht="13.5">
      <c r="A367" s="40" t="s">
        <v>39</v>
      </c>
      <c r="B367" s="7"/>
      <c r="C367" s="7"/>
      <c r="D367" s="7"/>
      <c r="E367" s="7"/>
      <c r="F367" s="7"/>
      <c r="G367" s="70" t="s">
        <v>40</v>
      </c>
      <c r="H367" s="70"/>
      <c r="I367" s="70"/>
      <c r="J367" s="70"/>
      <c r="K367" s="70"/>
      <c r="L367" s="70"/>
      <c r="M367" s="70"/>
      <c r="N367" s="70"/>
      <c r="O367" s="70"/>
      <c r="P367" s="70"/>
    </row>
    <row r="368" spans="1:16" s="47" customFormat="1" ht="25.5" customHeight="1">
      <c r="A368" s="70" t="s">
        <v>41</v>
      </c>
      <c r="B368" s="70"/>
      <c r="C368" s="70" t="s">
        <v>42</v>
      </c>
      <c r="D368" s="70"/>
      <c r="E368" s="41"/>
      <c r="F368" s="41"/>
      <c r="G368" s="93">
        <f>IF(E363="","",'入力(貼付）'!$D$2)</f>
      </c>
      <c r="H368" s="93"/>
      <c r="I368" s="88"/>
      <c r="J368" s="42" t="s">
        <v>6</v>
      </c>
      <c r="K368" s="94">
        <f>IF(K363="","",'入力(貼付）'!$E$2)</f>
      </c>
      <c r="L368" s="95"/>
      <c r="M368" s="95"/>
      <c r="N368" s="95"/>
      <c r="O368" s="95"/>
      <c r="P368" s="43" t="s">
        <v>43</v>
      </c>
    </row>
    <row r="369" spans="1:16" s="47" customFormat="1" ht="22.5" customHeight="1">
      <c r="A369" s="93"/>
      <c r="B369" s="93"/>
      <c r="C369" s="96"/>
      <c r="D369" s="96"/>
      <c r="E369" s="44"/>
      <c r="F369" s="44"/>
      <c r="G369" s="45"/>
      <c r="H369" s="44"/>
      <c r="I369" s="4"/>
      <c r="J369" s="4"/>
      <c r="K369" s="4"/>
      <c r="L369" s="4"/>
      <c r="M369" s="4"/>
      <c r="N369" s="4"/>
      <c r="O369" s="45"/>
      <c r="P369" s="4"/>
    </row>
    <row r="370" spans="1:16" s="47" customFormat="1" ht="22.5" customHeight="1">
      <c r="A370" s="93"/>
      <c r="B370" s="93"/>
      <c r="C370" s="96"/>
      <c r="D370" s="96"/>
      <c r="E370" s="46"/>
      <c r="F370" s="46"/>
      <c r="G370" s="61" t="s">
        <v>92</v>
      </c>
      <c r="H370" s="61"/>
      <c r="I370" s="61"/>
      <c r="J370" s="69">
        <f>IF(B343="","",$J$37)</f>
      </c>
      <c r="K370" s="69"/>
      <c r="L370" s="69"/>
      <c r="M370" s="69"/>
      <c r="N370" s="69"/>
      <c r="O370" s="69"/>
      <c r="P370" s="69"/>
    </row>
    <row r="371" spans="1:16" s="47" customFormat="1" ht="13.5">
      <c r="A371" s="71" t="s">
        <v>11</v>
      </c>
      <c r="B371" s="71"/>
      <c r="C371" s="71"/>
      <c r="D371" s="71"/>
      <c r="E371" s="71"/>
      <c r="F371" s="71"/>
      <c r="G371" s="71"/>
      <c r="H371" s="9"/>
      <c r="I371" s="4"/>
      <c r="J371" s="4"/>
      <c r="K371" s="4"/>
      <c r="L371" s="4"/>
      <c r="M371" s="7" t="s">
        <v>15</v>
      </c>
      <c r="N371" s="4"/>
      <c r="O371" s="5"/>
      <c r="P371" s="2"/>
    </row>
    <row r="372" spans="1:16" s="47" customFormat="1" ht="13.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</row>
    <row r="373" spans="1:111" s="1" customFormat="1" ht="24">
      <c r="A373" s="72" t="s">
        <v>0</v>
      </c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</row>
    <row r="374" spans="1:16" s="47" customFormat="1" ht="13.5">
      <c r="A374" s="6"/>
      <c r="B374" s="6"/>
      <c r="C374" s="6"/>
      <c r="D374" s="2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2"/>
      <c r="P374" s="4"/>
    </row>
    <row r="375" spans="1:16" s="47" customFormat="1" ht="22.5" customHeight="1">
      <c r="A375" s="73" t="s">
        <v>10</v>
      </c>
      <c r="B375" s="73"/>
      <c r="C375" s="73"/>
      <c r="D375" s="73"/>
      <c r="E375" s="74" t="s">
        <v>8</v>
      </c>
      <c r="F375" s="74"/>
      <c r="G375" s="74"/>
      <c r="H375" s="74" t="s">
        <v>1</v>
      </c>
      <c r="I375" s="74"/>
      <c r="J375" s="74"/>
      <c r="K375" s="74" t="s">
        <v>13</v>
      </c>
      <c r="L375" s="74"/>
      <c r="M375" s="74"/>
      <c r="N375" s="74" t="s">
        <v>3</v>
      </c>
      <c r="O375" s="74"/>
      <c r="P375" s="74"/>
    </row>
    <row r="376" spans="1:16" s="47" customFormat="1" ht="25.5" customHeight="1">
      <c r="A376" s="75">
        <f>IF($M376="","",'入力(貼付）'!$A$2)</f>
      </c>
      <c r="B376" s="75"/>
      <c r="C376" s="75"/>
      <c r="D376" s="75"/>
      <c r="E376" s="76">
        <f>IF($M376="","",'入力(貼付）'!$B$2)</f>
      </c>
      <c r="F376" s="76"/>
      <c r="G376" s="76"/>
      <c r="H376" s="76">
        <f>IF($M376="","",'入力(貼付）'!$C$2)</f>
      </c>
      <c r="I376" s="76"/>
      <c r="J376" s="76"/>
      <c r="K376" s="37">
        <f>IF($M376="","",11)</f>
      </c>
      <c r="L376" s="26" t="s">
        <v>26</v>
      </c>
      <c r="M376" s="36">
        <f>IF('入力(貼付）'!$F$2&lt;11,"",'入力(貼付）'!$F$2)</f>
      </c>
      <c r="N376" s="77">
        <f>IF(K376="","",30)</f>
      </c>
      <c r="O376" s="77"/>
      <c r="P376" s="77"/>
    </row>
    <row r="377" spans="1:16" s="47" customFormat="1" ht="25.5" customHeight="1">
      <c r="A377" s="74" t="s">
        <v>2</v>
      </c>
      <c r="B377" s="74"/>
      <c r="C377" s="74"/>
      <c r="D377" s="74"/>
      <c r="E377" s="78">
        <f>IF(M376="","",$E$7)</f>
      </c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80"/>
    </row>
    <row r="378" spans="1:16" s="47" customFormat="1" ht="16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2"/>
      <c r="P378" s="10" t="s">
        <v>14</v>
      </c>
    </row>
    <row r="379" spans="1:16" s="47" customFormat="1" ht="22.5" customHeight="1">
      <c r="A379" s="8" t="s">
        <v>4</v>
      </c>
      <c r="B379" s="70" t="s">
        <v>7</v>
      </c>
      <c r="C379" s="70"/>
      <c r="D379" s="70"/>
      <c r="E379" s="70" t="s">
        <v>9</v>
      </c>
      <c r="F379" s="70"/>
      <c r="G379" s="70"/>
      <c r="H379" s="70"/>
      <c r="I379" s="70"/>
      <c r="J379" s="70"/>
      <c r="K379" s="70" t="s">
        <v>5</v>
      </c>
      <c r="L379" s="70"/>
      <c r="M379" s="70"/>
      <c r="N379" s="70"/>
      <c r="O379" s="70"/>
      <c r="P379" s="70"/>
    </row>
    <row r="380" spans="1:16" s="47" customFormat="1" ht="25.5" customHeight="1">
      <c r="A380" s="23">
        <v>201</v>
      </c>
      <c r="B380" s="81">
        <f>IF('入力(貼付）'!A207="","",'入力(貼付）'!A207)</f>
      </c>
      <c r="C380" s="81"/>
      <c r="D380" s="81"/>
      <c r="E380" s="82">
        <f>IF('入力(貼付）'!B207="","",'入力(貼付）'!B207)</f>
      </c>
      <c r="F380" s="83"/>
      <c r="G380" s="83"/>
      <c r="H380" s="83"/>
      <c r="I380" s="83"/>
      <c r="J380" s="84"/>
      <c r="K380" s="85">
        <f>IF('入力(貼付）'!C207="","",'入力(貼付）'!E207)</f>
      </c>
      <c r="L380" s="86"/>
      <c r="M380" s="86"/>
      <c r="N380" s="86"/>
      <c r="O380" s="86"/>
      <c r="P380" s="87"/>
    </row>
    <row r="381" spans="1:16" s="47" customFormat="1" ht="25.5" customHeight="1">
      <c r="A381" s="23">
        <v>202</v>
      </c>
      <c r="B381" s="81">
        <f>IF('入力(貼付）'!A208="","",'入力(貼付）'!A208)</f>
      </c>
      <c r="C381" s="81"/>
      <c r="D381" s="81"/>
      <c r="E381" s="82">
        <f>IF('入力(貼付）'!B208="","",'入力(貼付）'!B208)</f>
      </c>
      <c r="F381" s="83"/>
      <c r="G381" s="83"/>
      <c r="H381" s="83"/>
      <c r="I381" s="83"/>
      <c r="J381" s="84"/>
      <c r="K381" s="85">
        <f>IF('入力(貼付）'!C208="","",'入力(貼付）'!E208)</f>
      </c>
      <c r="L381" s="86"/>
      <c r="M381" s="86"/>
      <c r="N381" s="86"/>
      <c r="O381" s="86"/>
      <c r="P381" s="87"/>
    </row>
    <row r="382" spans="1:16" s="47" customFormat="1" ht="25.5" customHeight="1">
      <c r="A382" s="23">
        <v>203</v>
      </c>
      <c r="B382" s="81">
        <f>IF('入力(貼付）'!A209="","",'入力(貼付）'!A209)</f>
      </c>
      <c r="C382" s="81"/>
      <c r="D382" s="81"/>
      <c r="E382" s="82">
        <f>IF('入力(貼付）'!B209="","",'入力(貼付）'!B209)</f>
      </c>
      <c r="F382" s="83"/>
      <c r="G382" s="83"/>
      <c r="H382" s="83"/>
      <c r="I382" s="83"/>
      <c r="J382" s="84"/>
      <c r="K382" s="85">
        <f>IF('入力(貼付）'!C209="","",'入力(貼付）'!E209)</f>
      </c>
      <c r="L382" s="86"/>
      <c r="M382" s="86"/>
      <c r="N382" s="86"/>
      <c r="O382" s="86"/>
      <c r="P382" s="87"/>
    </row>
    <row r="383" spans="1:16" s="47" customFormat="1" ht="25.5" customHeight="1">
      <c r="A383" s="23">
        <v>204</v>
      </c>
      <c r="B383" s="81">
        <f>IF('入力(貼付）'!A210="","",'入力(貼付）'!A210)</f>
      </c>
      <c r="C383" s="81"/>
      <c r="D383" s="81"/>
      <c r="E383" s="82">
        <f>IF('入力(貼付）'!B210="","",'入力(貼付）'!B210)</f>
      </c>
      <c r="F383" s="83"/>
      <c r="G383" s="83"/>
      <c r="H383" s="83"/>
      <c r="I383" s="83"/>
      <c r="J383" s="84"/>
      <c r="K383" s="85">
        <f>IF('入力(貼付）'!C210="","",'入力(貼付）'!E210)</f>
      </c>
      <c r="L383" s="86"/>
      <c r="M383" s="86"/>
      <c r="N383" s="86"/>
      <c r="O383" s="86"/>
      <c r="P383" s="87"/>
    </row>
    <row r="384" spans="1:16" s="47" customFormat="1" ht="25.5" customHeight="1">
      <c r="A384" s="23">
        <v>205</v>
      </c>
      <c r="B384" s="81">
        <f>IF('入力(貼付）'!A211="","",'入力(貼付）'!A211)</f>
      </c>
      <c r="C384" s="81"/>
      <c r="D384" s="81"/>
      <c r="E384" s="82">
        <f>IF('入力(貼付）'!B211="","",'入力(貼付）'!B211)</f>
      </c>
      <c r="F384" s="83"/>
      <c r="G384" s="83"/>
      <c r="H384" s="83"/>
      <c r="I384" s="83"/>
      <c r="J384" s="84"/>
      <c r="K384" s="85">
        <f>IF('入力(貼付）'!C211="","",'入力(貼付）'!E211)</f>
      </c>
      <c r="L384" s="86"/>
      <c r="M384" s="86"/>
      <c r="N384" s="86"/>
      <c r="O384" s="86"/>
      <c r="P384" s="87"/>
    </row>
    <row r="385" spans="1:16" s="47" customFormat="1" ht="25.5" customHeight="1">
      <c r="A385" s="23">
        <v>206</v>
      </c>
      <c r="B385" s="81">
        <f>IF('入力(貼付）'!A212="","",'入力(貼付）'!A212)</f>
      </c>
      <c r="C385" s="81"/>
      <c r="D385" s="81"/>
      <c r="E385" s="82">
        <f>IF('入力(貼付）'!B212="","",'入力(貼付）'!B212)</f>
      </c>
      <c r="F385" s="83"/>
      <c r="G385" s="83"/>
      <c r="H385" s="83"/>
      <c r="I385" s="83"/>
      <c r="J385" s="84"/>
      <c r="K385" s="85">
        <f>IF('入力(貼付）'!C212="","",'入力(貼付）'!E212)</f>
      </c>
      <c r="L385" s="86"/>
      <c r="M385" s="86"/>
      <c r="N385" s="86"/>
      <c r="O385" s="86"/>
      <c r="P385" s="87"/>
    </row>
    <row r="386" spans="1:16" s="47" customFormat="1" ht="25.5" customHeight="1">
      <c r="A386" s="23">
        <v>207</v>
      </c>
      <c r="B386" s="81">
        <f>IF('入力(貼付）'!A213="","",'入力(貼付）'!A213)</f>
      </c>
      <c r="C386" s="81"/>
      <c r="D386" s="81"/>
      <c r="E386" s="82">
        <f>IF('入力(貼付）'!B213="","",'入力(貼付）'!B213)</f>
      </c>
      <c r="F386" s="83"/>
      <c r="G386" s="83"/>
      <c r="H386" s="83"/>
      <c r="I386" s="83"/>
      <c r="J386" s="84"/>
      <c r="K386" s="85">
        <f>IF('入力(貼付）'!C213="","",'入力(貼付）'!E213)</f>
      </c>
      <c r="L386" s="86"/>
      <c r="M386" s="86"/>
      <c r="N386" s="86"/>
      <c r="O386" s="86"/>
      <c r="P386" s="87"/>
    </row>
    <row r="387" spans="1:16" s="47" customFormat="1" ht="25.5" customHeight="1">
      <c r="A387" s="23">
        <v>208</v>
      </c>
      <c r="B387" s="81">
        <f>IF('入力(貼付）'!A214="","",'入力(貼付）'!A214)</f>
      </c>
      <c r="C387" s="81"/>
      <c r="D387" s="81"/>
      <c r="E387" s="82">
        <f>IF('入力(貼付）'!B214="","",'入力(貼付）'!B214)</f>
      </c>
      <c r="F387" s="83"/>
      <c r="G387" s="83"/>
      <c r="H387" s="83"/>
      <c r="I387" s="83"/>
      <c r="J387" s="84"/>
      <c r="K387" s="85">
        <f>IF('入力(貼付）'!C214="","",'入力(貼付）'!E214)</f>
      </c>
      <c r="L387" s="86"/>
      <c r="M387" s="86"/>
      <c r="N387" s="86"/>
      <c r="O387" s="86"/>
      <c r="P387" s="87"/>
    </row>
    <row r="388" spans="1:16" s="47" customFormat="1" ht="25.5" customHeight="1">
      <c r="A388" s="23">
        <v>209</v>
      </c>
      <c r="B388" s="81">
        <f>IF('入力(貼付）'!A215="","",'入力(貼付）'!A215)</f>
      </c>
      <c r="C388" s="81"/>
      <c r="D388" s="81"/>
      <c r="E388" s="82">
        <f>IF('入力(貼付）'!B215="","",'入力(貼付）'!B215)</f>
      </c>
      <c r="F388" s="83"/>
      <c r="G388" s="83"/>
      <c r="H388" s="83"/>
      <c r="I388" s="83"/>
      <c r="J388" s="84"/>
      <c r="K388" s="85">
        <f>IF('入力(貼付）'!C215="","",'入力(貼付）'!E215)</f>
      </c>
      <c r="L388" s="86"/>
      <c r="M388" s="86"/>
      <c r="N388" s="86"/>
      <c r="O388" s="86"/>
      <c r="P388" s="87"/>
    </row>
    <row r="389" spans="1:16" s="47" customFormat="1" ht="25.5" customHeight="1">
      <c r="A389" s="23">
        <v>210</v>
      </c>
      <c r="B389" s="81">
        <f>IF('入力(貼付）'!A216="","",'入力(貼付）'!A216)</f>
      </c>
      <c r="C389" s="81"/>
      <c r="D389" s="81"/>
      <c r="E389" s="82">
        <f>IF('入力(貼付）'!B216="","",'入力(貼付）'!B216)</f>
      </c>
      <c r="F389" s="83"/>
      <c r="G389" s="83"/>
      <c r="H389" s="83"/>
      <c r="I389" s="83"/>
      <c r="J389" s="84"/>
      <c r="K389" s="85">
        <f>IF('入力(貼付）'!C216="","",'入力(貼付）'!E216)</f>
      </c>
      <c r="L389" s="86"/>
      <c r="M389" s="86"/>
      <c r="N389" s="86"/>
      <c r="O389" s="86"/>
      <c r="P389" s="87"/>
    </row>
    <row r="390" spans="1:16" s="47" customFormat="1" ht="25.5" customHeight="1">
      <c r="A390" s="23">
        <v>211</v>
      </c>
      <c r="B390" s="81">
        <f>IF('入力(貼付）'!A217="","",'入力(貼付）'!A217)</f>
      </c>
      <c r="C390" s="81"/>
      <c r="D390" s="81"/>
      <c r="E390" s="82">
        <f>IF('入力(貼付）'!B217="","",'入力(貼付）'!B217)</f>
      </c>
      <c r="F390" s="83"/>
      <c r="G390" s="83"/>
      <c r="H390" s="83"/>
      <c r="I390" s="83"/>
      <c r="J390" s="84"/>
      <c r="K390" s="85">
        <f>IF('入力(貼付）'!C217="","",'入力(貼付）'!E217)</f>
      </c>
      <c r="L390" s="86"/>
      <c r="M390" s="86"/>
      <c r="N390" s="86"/>
      <c r="O390" s="86"/>
      <c r="P390" s="87"/>
    </row>
    <row r="391" spans="1:16" s="47" customFormat="1" ht="25.5" customHeight="1">
      <c r="A391" s="23">
        <v>212</v>
      </c>
      <c r="B391" s="81">
        <f>IF('入力(貼付）'!A218="","",'入力(貼付）'!A218)</f>
      </c>
      <c r="C391" s="81"/>
      <c r="D391" s="81"/>
      <c r="E391" s="82">
        <f>IF('入力(貼付）'!B218="","",'入力(貼付）'!B218)</f>
      </c>
      <c r="F391" s="83"/>
      <c r="G391" s="83"/>
      <c r="H391" s="83"/>
      <c r="I391" s="83"/>
      <c r="J391" s="84"/>
      <c r="K391" s="85">
        <f>IF('入力(貼付）'!C218="","",'入力(貼付）'!E218)</f>
      </c>
      <c r="L391" s="86"/>
      <c r="M391" s="86"/>
      <c r="N391" s="86"/>
      <c r="O391" s="86"/>
      <c r="P391" s="87"/>
    </row>
    <row r="392" spans="1:16" s="47" customFormat="1" ht="25.5" customHeight="1">
      <c r="A392" s="23">
        <v>213</v>
      </c>
      <c r="B392" s="81">
        <f>IF('入力(貼付）'!A219="","",'入力(貼付）'!A219)</f>
      </c>
      <c r="C392" s="81"/>
      <c r="D392" s="81"/>
      <c r="E392" s="82">
        <f>IF('入力(貼付）'!B219="","",'入力(貼付）'!B219)</f>
      </c>
      <c r="F392" s="83"/>
      <c r="G392" s="83"/>
      <c r="H392" s="83"/>
      <c r="I392" s="83"/>
      <c r="J392" s="84"/>
      <c r="K392" s="85">
        <f>IF('入力(貼付）'!C219="","",'入力(貼付）'!E219)</f>
      </c>
      <c r="L392" s="86"/>
      <c r="M392" s="86"/>
      <c r="N392" s="86"/>
      <c r="O392" s="86"/>
      <c r="P392" s="87"/>
    </row>
    <row r="393" spans="1:16" s="47" customFormat="1" ht="25.5" customHeight="1">
      <c r="A393" s="23">
        <v>214</v>
      </c>
      <c r="B393" s="81">
        <f>IF('入力(貼付）'!A220="","",'入力(貼付）'!A220)</f>
      </c>
      <c r="C393" s="81"/>
      <c r="D393" s="81"/>
      <c r="E393" s="82">
        <f>IF('入力(貼付）'!B220="","",'入力(貼付）'!B220)</f>
      </c>
      <c r="F393" s="83"/>
      <c r="G393" s="83"/>
      <c r="H393" s="83"/>
      <c r="I393" s="83"/>
      <c r="J393" s="84"/>
      <c r="K393" s="85">
        <f>IF('入力(貼付）'!C220="","",'入力(貼付）'!E220)</f>
      </c>
      <c r="L393" s="86"/>
      <c r="M393" s="86"/>
      <c r="N393" s="86"/>
      <c r="O393" s="86"/>
      <c r="P393" s="87"/>
    </row>
    <row r="394" spans="1:16" s="47" customFormat="1" ht="25.5" customHeight="1">
      <c r="A394" s="23">
        <v>215</v>
      </c>
      <c r="B394" s="81">
        <f>IF('入力(貼付）'!A221="","",'入力(貼付）'!A221)</f>
      </c>
      <c r="C394" s="81"/>
      <c r="D394" s="81"/>
      <c r="E394" s="82">
        <f>IF('入力(貼付）'!B221="","",'入力(貼付）'!B221)</f>
      </c>
      <c r="F394" s="83"/>
      <c r="G394" s="83"/>
      <c r="H394" s="83"/>
      <c r="I394" s="83"/>
      <c r="J394" s="84"/>
      <c r="K394" s="85">
        <f>IF('入力(貼付）'!C221="","",'入力(貼付）'!E221)</f>
      </c>
      <c r="L394" s="86"/>
      <c r="M394" s="86"/>
      <c r="N394" s="86"/>
      <c r="O394" s="86"/>
      <c r="P394" s="87"/>
    </row>
    <row r="395" spans="1:16" s="47" customFormat="1" ht="25.5" customHeight="1">
      <c r="A395" s="23">
        <v>216</v>
      </c>
      <c r="B395" s="81">
        <f>IF('入力(貼付）'!A222="","",'入力(貼付）'!A222)</f>
      </c>
      <c r="C395" s="81"/>
      <c r="D395" s="81"/>
      <c r="E395" s="82">
        <f>IF('入力(貼付）'!B222="","",'入力(貼付）'!B222)</f>
      </c>
      <c r="F395" s="83"/>
      <c r="G395" s="83"/>
      <c r="H395" s="83"/>
      <c r="I395" s="83"/>
      <c r="J395" s="84"/>
      <c r="K395" s="85">
        <f>IF('入力(貼付）'!C222="","",'入力(貼付）'!E222)</f>
      </c>
      <c r="L395" s="86"/>
      <c r="M395" s="86"/>
      <c r="N395" s="86"/>
      <c r="O395" s="86"/>
      <c r="P395" s="87"/>
    </row>
    <row r="396" spans="1:16" s="47" customFormat="1" ht="25.5" customHeight="1">
      <c r="A396" s="23">
        <v>217</v>
      </c>
      <c r="B396" s="81">
        <f>IF('入力(貼付）'!A223="","",'入力(貼付）'!A223)</f>
      </c>
      <c r="C396" s="81"/>
      <c r="D396" s="81"/>
      <c r="E396" s="82">
        <f>IF('入力(貼付）'!B223="","",'入力(貼付）'!B223)</f>
      </c>
      <c r="F396" s="83"/>
      <c r="G396" s="83"/>
      <c r="H396" s="83"/>
      <c r="I396" s="83"/>
      <c r="J396" s="84"/>
      <c r="K396" s="85">
        <f>IF('入力(貼付）'!C223="","",'入力(貼付）'!E223)</f>
      </c>
      <c r="L396" s="86"/>
      <c r="M396" s="86"/>
      <c r="N396" s="86"/>
      <c r="O396" s="86"/>
      <c r="P396" s="87"/>
    </row>
    <row r="397" spans="1:16" s="47" customFormat="1" ht="25.5" customHeight="1">
      <c r="A397" s="23">
        <v>218</v>
      </c>
      <c r="B397" s="81">
        <f>IF('入力(貼付）'!A224="","",'入力(貼付）'!A224)</f>
      </c>
      <c r="C397" s="81"/>
      <c r="D397" s="81"/>
      <c r="E397" s="82">
        <f>IF('入力(貼付）'!B224="","",'入力(貼付）'!B224)</f>
      </c>
      <c r="F397" s="83"/>
      <c r="G397" s="83"/>
      <c r="H397" s="83"/>
      <c r="I397" s="83"/>
      <c r="J397" s="84"/>
      <c r="K397" s="85">
        <f>IF('入力(貼付）'!C224="","",'入力(貼付）'!E224)</f>
      </c>
      <c r="L397" s="86"/>
      <c r="M397" s="86"/>
      <c r="N397" s="86"/>
      <c r="O397" s="86"/>
      <c r="P397" s="87"/>
    </row>
    <row r="398" spans="1:16" s="47" customFormat="1" ht="25.5" customHeight="1">
      <c r="A398" s="23">
        <v>219</v>
      </c>
      <c r="B398" s="81">
        <f>IF('入力(貼付）'!A225="","",'入力(貼付）'!A225)</f>
      </c>
      <c r="C398" s="81"/>
      <c r="D398" s="81"/>
      <c r="E398" s="82">
        <f>IF('入力(貼付）'!B225="","",'入力(貼付）'!B225)</f>
      </c>
      <c r="F398" s="83"/>
      <c r="G398" s="83"/>
      <c r="H398" s="83"/>
      <c r="I398" s="83"/>
      <c r="J398" s="84"/>
      <c r="K398" s="85">
        <f>IF('入力(貼付）'!C225="","",'入力(貼付）'!E225)</f>
      </c>
      <c r="L398" s="86"/>
      <c r="M398" s="86"/>
      <c r="N398" s="86"/>
      <c r="O398" s="86"/>
      <c r="P398" s="87"/>
    </row>
    <row r="399" spans="1:16" s="47" customFormat="1" ht="25.5" customHeight="1">
      <c r="A399" s="23">
        <v>220</v>
      </c>
      <c r="B399" s="81">
        <f>IF('入力(貼付）'!A226="","",'入力(貼付）'!A226)</f>
      </c>
      <c r="C399" s="81"/>
      <c r="D399" s="81"/>
      <c r="E399" s="82">
        <f>IF('入力(貼付）'!B226="","",'入力(貼付）'!B226)</f>
      </c>
      <c r="F399" s="83"/>
      <c r="G399" s="83"/>
      <c r="H399" s="83"/>
      <c r="I399" s="83"/>
      <c r="J399" s="84"/>
      <c r="K399" s="85">
        <f>IF('入力(貼付）'!C226="","",'入力(貼付）'!E226)</f>
      </c>
      <c r="L399" s="86"/>
      <c r="M399" s="86"/>
      <c r="N399" s="86"/>
      <c r="O399" s="86"/>
      <c r="P399" s="87"/>
    </row>
    <row r="400" spans="1:16" s="47" customFormat="1" ht="25.5" customHeight="1">
      <c r="A400" s="88" t="s">
        <v>12</v>
      </c>
      <c r="B400" s="89"/>
      <c r="C400" s="89"/>
      <c r="D400" s="90"/>
      <c r="E400" s="91">
        <f>IF(COUNT(B380:D399)=0,"",COUNT(B380:D399))</f>
      </c>
      <c r="F400" s="92"/>
      <c r="G400" s="92"/>
      <c r="H400" s="92"/>
      <c r="I400" s="92"/>
      <c r="J400" s="11" t="s">
        <v>6</v>
      </c>
      <c r="K400" s="85">
        <f>IF(SUM(K380:P399)=0,"",SUM(K380:P399))</f>
      </c>
      <c r="L400" s="86"/>
      <c r="M400" s="86"/>
      <c r="N400" s="86"/>
      <c r="O400" s="86"/>
      <c r="P400" s="87"/>
    </row>
    <row r="401" spans="1:16" s="47" customFormat="1" ht="13.5">
      <c r="A401" s="38" t="s">
        <v>36</v>
      </c>
      <c r="B401" s="38"/>
      <c r="C401" s="38"/>
      <c r="D401" s="38"/>
      <c r="E401" s="38"/>
      <c r="F401" s="38"/>
      <c r="G401" s="7"/>
      <c r="H401" s="7"/>
      <c r="I401" s="7"/>
      <c r="J401" s="7"/>
      <c r="K401" s="4"/>
      <c r="L401" s="4"/>
      <c r="M401" s="4"/>
      <c r="N401" s="4"/>
      <c r="O401" s="39"/>
      <c r="P401" s="4"/>
    </row>
    <row r="402" spans="1:16" s="47" customFormat="1" ht="13.5">
      <c r="A402" s="38" t="s">
        <v>37</v>
      </c>
      <c r="B402" s="38"/>
      <c r="C402" s="38"/>
      <c r="D402" s="38"/>
      <c r="E402" s="38"/>
      <c r="F402" s="38"/>
      <c r="G402" s="7"/>
      <c r="H402" s="7"/>
      <c r="I402" s="7"/>
      <c r="J402" s="7"/>
      <c r="K402" s="4"/>
      <c r="L402" s="4"/>
      <c r="M402" s="4"/>
      <c r="N402" s="4"/>
      <c r="O402" s="39"/>
      <c r="P402" s="4"/>
    </row>
    <row r="403" spans="1:16" s="47" customFormat="1" ht="13.5">
      <c r="A403" s="38" t="s">
        <v>38</v>
      </c>
      <c r="B403" s="38"/>
      <c r="C403" s="38"/>
      <c r="D403" s="38"/>
      <c r="E403" s="38"/>
      <c r="F403" s="38"/>
      <c r="G403" s="7"/>
      <c r="H403" s="7"/>
      <c r="I403" s="7"/>
      <c r="J403" s="7"/>
      <c r="K403" s="4"/>
      <c r="L403" s="4"/>
      <c r="M403" s="4"/>
      <c r="N403" s="4"/>
      <c r="O403" s="39"/>
      <c r="P403" s="4"/>
    </row>
    <row r="404" spans="1:16" s="47" customFormat="1" ht="13.5">
      <c r="A404" s="40" t="s">
        <v>39</v>
      </c>
      <c r="B404" s="7"/>
      <c r="C404" s="7"/>
      <c r="D404" s="7"/>
      <c r="E404" s="7"/>
      <c r="F404" s="7"/>
      <c r="G404" s="70" t="s">
        <v>40</v>
      </c>
      <c r="H404" s="70"/>
      <c r="I404" s="70"/>
      <c r="J404" s="70"/>
      <c r="K404" s="70"/>
      <c r="L404" s="70"/>
      <c r="M404" s="70"/>
      <c r="N404" s="70"/>
      <c r="O404" s="70"/>
      <c r="P404" s="70"/>
    </row>
    <row r="405" spans="1:16" s="47" customFormat="1" ht="25.5" customHeight="1">
      <c r="A405" s="70" t="s">
        <v>41</v>
      </c>
      <c r="B405" s="70"/>
      <c r="C405" s="70" t="s">
        <v>42</v>
      </c>
      <c r="D405" s="70"/>
      <c r="E405" s="41"/>
      <c r="F405" s="41"/>
      <c r="G405" s="93">
        <f>IF(E400="","",'入力(貼付）'!$D$2)</f>
      </c>
      <c r="H405" s="93"/>
      <c r="I405" s="88"/>
      <c r="J405" s="42" t="s">
        <v>6</v>
      </c>
      <c r="K405" s="94">
        <f>IF(K400="","",'入力(貼付）'!$E$2)</f>
      </c>
      <c r="L405" s="95"/>
      <c r="M405" s="95"/>
      <c r="N405" s="95"/>
      <c r="O405" s="95"/>
      <c r="P405" s="43" t="s">
        <v>43</v>
      </c>
    </row>
    <row r="406" spans="1:16" s="47" customFormat="1" ht="22.5" customHeight="1">
      <c r="A406" s="93"/>
      <c r="B406" s="93"/>
      <c r="C406" s="96"/>
      <c r="D406" s="96"/>
      <c r="E406" s="44"/>
      <c r="F406" s="44"/>
      <c r="G406" s="45"/>
      <c r="H406" s="44"/>
      <c r="I406" s="4"/>
      <c r="J406" s="4"/>
      <c r="K406" s="4"/>
      <c r="L406" s="4"/>
      <c r="M406" s="4"/>
      <c r="N406" s="4"/>
      <c r="O406" s="45"/>
      <c r="P406" s="4"/>
    </row>
    <row r="407" spans="1:16" s="47" customFormat="1" ht="22.5" customHeight="1">
      <c r="A407" s="93"/>
      <c r="B407" s="93"/>
      <c r="C407" s="96"/>
      <c r="D407" s="96"/>
      <c r="E407" s="46"/>
      <c r="F407" s="46"/>
      <c r="G407" s="61" t="s">
        <v>92</v>
      </c>
      <c r="H407" s="61"/>
      <c r="I407" s="61"/>
      <c r="J407" s="69">
        <f>IF(B380="","",$J$37)</f>
      </c>
      <c r="K407" s="69"/>
      <c r="L407" s="69"/>
      <c r="M407" s="69"/>
      <c r="N407" s="69"/>
      <c r="O407" s="69"/>
      <c r="P407" s="69"/>
    </row>
    <row r="408" spans="1:16" s="47" customFormat="1" ht="13.5">
      <c r="A408" s="71" t="s">
        <v>11</v>
      </c>
      <c r="B408" s="71"/>
      <c r="C408" s="71"/>
      <c r="D408" s="71"/>
      <c r="E408" s="71"/>
      <c r="F408" s="71"/>
      <c r="G408" s="71"/>
      <c r="H408" s="9"/>
      <c r="I408" s="4"/>
      <c r="J408" s="4"/>
      <c r="K408" s="4"/>
      <c r="L408" s="4"/>
      <c r="M408" s="7" t="s">
        <v>15</v>
      </c>
      <c r="N408" s="4"/>
      <c r="O408" s="5"/>
      <c r="P408" s="2"/>
    </row>
    <row r="409" spans="1:16" s="47" customFormat="1" ht="13.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</row>
    <row r="410" spans="1:111" s="1" customFormat="1" ht="24">
      <c r="A410" s="72" t="s">
        <v>0</v>
      </c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</row>
    <row r="411" spans="1:16" s="47" customFormat="1" ht="13.5">
      <c r="A411" s="6"/>
      <c r="B411" s="6"/>
      <c r="C411" s="6"/>
      <c r="D411" s="2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2"/>
      <c r="P411" s="4"/>
    </row>
    <row r="412" spans="1:16" s="47" customFormat="1" ht="22.5" customHeight="1">
      <c r="A412" s="73" t="s">
        <v>10</v>
      </c>
      <c r="B412" s="73"/>
      <c r="C412" s="73"/>
      <c r="D412" s="73"/>
      <c r="E412" s="74" t="s">
        <v>8</v>
      </c>
      <c r="F412" s="74"/>
      <c r="G412" s="74"/>
      <c r="H412" s="74" t="s">
        <v>1</v>
      </c>
      <c r="I412" s="74"/>
      <c r="J412" s="74"/>
      <c r="K412" s="74" t="s">
        <v>13</v>
      </c>
      <c r="L412" s="74"/>
      <c r="M412" s="74"/>
      <c r="N412" s="74" t="s">
        <v>3</v>
      </c>
      <c r="O412" s="74"/>
      <c r="P412" s="74"/>
    </row>
    <row r="413" spans="1:16" s="47" customFormat="1" ht="25.5" customHeight="1">
      <c r="A413" s="75">
        <f>IF($M413="","",'入力(貼付）'!$A$2)</f>
      </c>
      <c r="B413" s="75"/>
      <c r="C413" s="75"/>
      <c r="D413" s="75"/>
      <c r="E413" s="76">
        <f>IF($M413="","",'入力(貼付）'!$B$2)</f>
      </c>
      <c r="F413" s="76"/>
      <c r="G413" s="76"/>
      <c r="H413" s="76">
        <f>IF($M413="","",'入力(貼付）'!$C$2)</f>
      </c>
      <c r="I413" s="76"/>
      <c r="J413" s="76"/>
      <c r="K413" s="37">
        <f>IF($M413="","",12)</f>
      </c>
      <c r="L413" s="26" t="s">
        <v>26</v>
      </c>
      <c r="M413" s="36">
        <f>IF('入力(貼付）'!$F$2&lt;12,"",'入力(貼付）'!$F$2)</f>
      </c>
      <c r="N413" s="77">
        <f>IF(K413="","",30)</f>
      </c>
      <c r="O413" s="77"/>
      <c r="P413" s="77"/>
    </row>
    <row r="414" spans="1:16" s="47" customFormat="1" ht="25.5" customHeight="1">
      <c r="A414" s="74" t="s">
        <v>2</v>
      </c>
      <c r="B414" s="74"/>
      <c r="C414" s="74"/>
      <c r="D414" s="74"/>
      <c r="E414" s="78">
        <f>IF(M413="","",$E$7)</f>
      </c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80"/>
    </row>
    <row r="415" spans="1:16" s="47" customFormat="1" ht="16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2"/>
      <c r="P415" s="10" t="s">
        <v>14</v>
      </c>
    </row>
    <row r="416" spans="1:16" s="47" customFormat="1" ht="22.5" customHeight="1">
      <c r="A416" s="8" t="s">
        <v>4</v>
      </c>
      <c r="B416" s="70" t="s">
        <v>7</v>
      </c>
      <c r="C416" s="70"/>
      <c r="D416" s="70"/>
      <c r="E416" s="70" t="s">
        <v>9</v>
      </c>
      <c r="F416" s="70"/>
      <c r="G416" s="70"/>
      <c r="H416" s="70"/>
      <c r="I416" s="70"/>
      <c r="J416" s="70"/>
      <c r="K416" s="70" t="s">
        <v>5</v>
      </c>
      <c r="L416" s="70"/>
      <c r="M416" s="70"/>
      <c r="N416" s="70"/>
      <c r="O416" s="70"/>
      <c r="P416" s="70"/>
    </row>
    <row r="417" spans="1:16" s="47" customFormat="1" ht="25.5" customHeight="1">
      <c r="A417" s="23">
        <v>221</v>
      </c>
      <c r="B417" s="81">
        <f>IF('入力(貼付）'!A227="","",'入力(貼付）'!A227)</f>
      </c>
      <c r="C417" s="81"/>
      <c r="D417" s="81"/>
      <c r="E417" s="82">
        <f>IF('入力(貼付）'!B227="","",'入力(貼付）'!B227)</f>
      </c>
      <c r="F417" s="83"/>
      <c r="G417" s="83"/>
      <c r="H417" s="83"/>
      <c r="I417" s="83"/>
      <c r="J417" s="84"/>
      <c r="K417" s="85">
        <f>IF('入力(貼付）'!C227="","",'入力(貼付）'!E227)</f>
      </c>
      <c r="L417" s="86"/>
      <c r="M417" s="86"/>
      <c r="N417" s="86"/>
      <c r="O417" s="86"/>
      <c r="P417" s="87"/>
    </row>
    <row r="418" spans="1:16" s="47" customFormat="1" ht="25.5" customHeight="1">
      <c r="A418" s="23">
        <v>222</v>
      </c>
      <c r="B418" s="81">
        <f>IF('入力(貼付）'!A228="","",'入力(貼付）'!A228)</f>
      </c>
      <c r="C418" s="81"/>
      <c r="D418" s="81"/>
      <c r="E418" s="82">
        <f>IF('入力(貼付）'!B228="","",'入力(貼付）'!B228)</f>
      </c>
      <c r="F418" s="83"/>
      <c r="G418" s="83"/>
      <c r="H418" s="83"/>
      <c r="I418" s="83"/>
      <c r="J418" s="84"/>
      <c r="K418" s="85">
        <f>IF('入力(貼付）'!C228="","",'入力(貼付）'!E228)</f>
      </c>
      <c r="L418" s="86"/>
      <c r="M418" s="86"/>
      <c r="N418" s="86"/>
      <c r="O418" s="86"/>
      <c r="P418" s="87"/>
    </row>
    <row r="419" spans="1:16" s="47" customFormat="1" ht="25.5" customHeight="1">
      <c r="A419" s="23">
        <v>223</v>
      </c>
      <c r="B419" s="81">
        <f>IF('入力(貼付）'!A229="","",'入力(貼付）'!A229)</f>
      </c>
      <c r="C419" s="81"/>
      <c r="D419" s="81"/>
      <c r="E419" s="82">
        <f>IF('入力(貼付）'!B229="","",'入力(貼付）'!B229)</f>
      </c>
      <c r="F419" s="83"/>
      <c r="G419" s="83"/>
      <c r="H419" s="83"/>
      <c r="I419" s="83"/>
      <c r="J419" s="84"/>
      <c r="K419" s="85">
        <f>IF('入力(貼付）'!C229="","",'入力(貼付）'!E229)</f>
      </c>
      <c r="L419" s="86"/>
      <c r="M419" s="86"/>
      <c r="N419" s="86"/>
      <c r="O419" s="86"/>
      <c r="P419" s="87"/>
    </row>
    <row r="420" spans="1:16" s="47" customFormat="1" ht="25.5" customHeight="1">
      <c r="A420" s="23">
        <v>224</v>
      </c>
      <c r="B420" s="81">
        <f>IF('入力(貼付）'!A230="","",'入力(貼付）'!A230)</f>
      </c>
      <c r="C420" s="81"/>
      <c r="D420" s="81"/>
      <c r="E420" s="82">
        <f>IF('入力(貼付）'!B230="","",'入力(貼付）'!B230)</f>
      </c>
      <c r="F420" s="83"/>
      <c r="G420" s="83"/>
      <c r="H420" s="83"/>
      <c r="I420" s="83"/>
      <c r="J420" s="84"/>
      <c r="K420" s="85">
        <f>IF('入力(貼付）'!C230="","",'入力(貼付）'!E230)</f>
      </c>
      <c r="L420" s="86"/>
      <c r="M420" s="86"/>
      <c r="N420" s="86"/>
      <c r="O420" s="86"/>
      <c r="P420" s="87"/>
    </row>
    <row r="421" spans="1:16" s="47" customFormat="1" ht="25.5" customHeight="1">
      <c r="A421" s="23">
        <v>225</v>
      </c>
      <c r="B421" s="81">
        <f>IF('入力(貼付）'!A231="","",'入力(貼付）'!A231)</f>
      </c>
      <c r="C421" s="81"/>
      <c r="D421" s="81"/>
      <c r="E421" s="82">
        <f>IF('入力(貼付）'!B231="","",'入力(貼付）'!B231)</f>
      </c>
      <c r="F421" s="83"/>
      <c r="G421" s="83"/>
      <c r="H421" s="83"/>
      <c r="I421" s="83"/>
      <c r="J421" s="84"/>
      <c r="K421" s="85">
        <f>IF('入力(貼付）'!C231="","",'入力(貼付）'!E231)</f>
      </c>
      <c r="L421" s="86"/>
      <c r="M421" s="86"/>
      <c r="N421" s="86"/>
      <c r="O421" s="86"/>
      <c r="P421" s="87"/>
    </row>
    <row r="422" spans="1:16" s="47" customFormat="1" ht="25.5" customHeight="1">
      <c r="A422" s="23">
        <v>226</v>
      </c>
      <c r="B422" s="81">
        <f>IF('入力(貼付）'!A232="","",'入力(貼付）'!A232)</f>
      </c>
      <c r="C422" s="81"/>
      <c r="D422" s="81"/>
      <c r="E422" s="82">
        <f>IF('入力(貼付）'!B232="","",'入力(貼付）'!B232)</f>
      </c>
      <c r="F422" s="83"/>
      <c r="G422" s="83"/>
      <c r="H422" s="83"/>
      <c r="I422" s="83"/>
      <c r="J422" s="84"/>
      <c r="K422" s="85">
        <f>IF('入力(貼付）'!C232="","",'入力(貼付）'!E232)</f>
      </c>
      <c r="L422" s="86"/>
      <c r="M422" s="86"/>
      <c r="N422" s="86"/>
      <c r="O422" s="86"/>
      <c r="P422" s="87"/>
    </row>
    <row r="423" spans="1:16" s="47" customFormat="1" ht="25.5" customHeight="1">
      <c r="A423" s="23">
        <v>227</v>
      </c>
      <c r="B423" s="81">
        <f>IF('入力(貼付）'!A233="","",'入力(貼付）'!A233)</f>
      </c>
      <c r="C423" s="81"/>
      <c r="D423" s="81"/>
      <c r="E423" s="82">
        <f>IF('入力(貼付）'!B233="","",'入力(貼付）'!B233)</f>
      </c>
      <c r="F423" s="83"/>
      <c r="G423" s="83"/>
      <c r="H423" s="83"/>
      <c r="I423" s="83"/>
      <c r="J423" s="84"/>
      <c r="K423" s="85">
        <f>IF('入力(貼付）'!C233="","",'入力(貼付）'!E233)</f>
      </c>
      <c r="L423" s="86"/>
      <c r="M423" s="86"/>
      <c r="N423" s="86"/>
      <c r="O423" s="86"/>
      <c r="P423" s="87"/>
    </row>
    <row r="424" spans="1:16" s="47" customFormat="1" ht="25.5" customHeight="1">
      <c r="A424" s="23">
        <v>228</v>
      </c>
      <c r="B424" s="81">
        <f>IF('入力(貼付）'!A234="","",'入力(貼付）'!A234)</f>
      </c>
      <c r="C424" s="81"/>
      <c r="D424" s="81"/>
      <c r="E424" s="82">
        <f>IF('入力(貼付）'!B234="","",'入力(貼付）'!B234)</f>
      </c>
      <c r="F424" s="83"/>
      <c r="G424" s="83"/>
      <c r="H424" s="83"/>
      <c r="I424" s="83"/>
      <c r="J424" s="84"/>
      <c r="K424" s="85">
        <f>IF('入力(貼付）'!C234="","",'入力(貼付）'!E234)</f>
      </c>
      <c r="L424" s="86"/>
      <c r="M424" s="86"/>
      <c r="N424" s="86"/>
      <c r="O424" s="86"/>
      <c r="P424" s="87"/>
    </row>
    <row r="425" spans="1:16" s="47" customFormat="1" ht="25.5" customHeight="1">
      <c r="A425" s="23">
        <v>229</v>
      </c>
      <c r="B425" s="81">
        <f>IF('入力(貼付）'!A235="","",'入力(貼付）'!A235)</f>
      </c>
      <c r="C425" s="81"/>
      <c r="D425" s="81"/>
      <c r="E425" s="82">
        <f>IF('入力(貼付）'!B235="","",'入力(貼付）'!B235)</f>
      </c>
      <c r="F425" s="83"/>
      <c r="G425" s="83"/>
      <c r="H425" s="83"/>
      <c r="I425" s="83"/>
      <c r="J425" s="84"/>
      <c r="K425" s="85">
        <f>IF('入力(貼付）'!C235="","",'入力(貼付）'!E235)</f>
      </c>
      <c r="L425" s="86"/>
      <c r="M425" s="86"/>
      <c r="N425" s="86"/>
      <c r="O425" s="86"/>
      <c r="P425" s="87"/>
    </row>
    <row r="426" spans="1:16" s="47" customFormat="1" ht="25.5" customHeight="1">
      <c r="A426" s="23">
        <v>230</v>
      </c>
      <c r="B426" s="81">
        <f>IF('入力(貼付）'!A236="","",'入力(貼付）'!A236)</f>
      </c>
      <c r="C426" s="81"/>
      <c r="D426" s="81"/>
      <c r="E426" s="82">
        <f>IF('入力(貼付）'!B236="","",'入力(貼付）'!B236)</f>
      </c>
      <c r="F426" s="83"/>
      <c r="G426" s="83"/>
      <c r="H426" s="83"/>
      <c r="I426" s="83"/>
      <c r="J426" s="84"/>
      <c r="K426" s="85">
        <f>IF('入力(貼付）'!C236="","",'入力(貼付）'!E236)</f>
      </c>
      <c r="L426" s="86"/>
      <c r="M426" s="86"/>
      <c r="N426" s="86"/>
      <c r="O426" s="86"/>
      <c r="P426" s="87"/>
    </row>
    <row r="427" spans="1:16" s="47" customFormat="1" ht="25.5" customHeight="1">
      <c r="A427" s="23">
        <v>231</v>
      </c>
      <c r="B427" s="81">
        <f>IF('入力(貼付）'!A237="","",'入力(貼付）'!A237)</f>
      </c>
      <c r="C427" s="81"/>
      <c r="D427" s="81"/>
      <c r="E427" s="82">
        <f>IF('入力(貼付）'!B237="","",'入力(貼付）'!B237)</f>
      </c>
      <c r="F427" s="83"/>
      <c r="G427" s="83"/>
      <c r="H427" s="83"/>
      <c r="I427" s="83"/>
      <c r="J427" s="84"/>
      <c r="K427" s="85">
        <f>IF('入力(貼付）'!C237="","",'入力(貼付）'!E237)</f>
      </c>
      <c r="L427" s="86"/>
      <c r="M427" s="86"/>
      <c r="N427" s="86"/>
      <c r="O427" s="86"/>
      <c r="P427" s="87"/>
    </row>
    <row r="428" spans="1:16" s="47" customFormat="1" ht="25.5" customHeight="1">
      <c r="A428" s="23">
        <v>232</v>
      </c>
      <c r="B428" s="81">
        <f>IF('入力(貼付）'!A238="","",'入力(貼付）'!A238)</f>
      </c>
      <c r="C428" s="81"/>
      <c r="D428" s="81"/>
      <c r="E428" s="82">
        <f>IF('入力(貼付）'!B238="","",'入力(貼付）'!B238)</f>
      </c>
      <c r="F428" s="83"/>
      <c r="G428" s="83"/>
      <c r="H428" s="83"/>
      <c r="I428" s="83"/>
      <c r="J428" s="84"/>
      <c r="K428" s="85">
        <f>IF('入力(貼付）'!C238="","",'入力(貼付）'!E238)</f>
      </c>
      <c r="L428" s="86"/>
      <c r="M428" s="86"/>
      <c r="N428" s="86"/>
      <c r="O428" s="86"/>
      <c r="P428" s="87"/>
    </row>
    <row r="429" spans="1:16" s="47" customFormat="1" ht="25.5" customHeight="1">
      <c r="A429" s="23">
        <v>233</v>
      </c>
      <c r="B429" s="81">
        <f>IF('入力(貼付）'!A239="","",'入力(貼付）'!A239)</f>
      </c>
      <c r="C429" s="81"/>
      <c r="D429" s="81"/>
      <c r="E429" s="82">
        <f>IF('入力(貼付）'!B239="","",'入力(貼付）'!B239)</f>
      </c>
      <c r="F429" s="83"/>
      <c r="G429" s="83"/>
      <c r="H429" s="83"/>
      <c r="I429" s="83"/>
      <c r="J429" s="84"/>
      <c r="K429" s="85">
        <f>IF('入力(貼付）'!C239="","",'入力(貼付）'!E239)</f>
      </c>
      <c r="L429" s="86"/>
      <c r="M429" s="86"/>
      <c r="N429" s="86"/>
      <c r="O429" s="86"/>
      <c r="P429" s="87"/>
    </row>
    <row r="430" spans="1:16" s="47" customFormat="1" ht="25.5" customHeight="1">
      <c r="A430" s="23">
        <v>234</v>
      </c>
      <c r="B430" s="81">
        <f>IF('入力(貼付）'!A240="","",'入力(貼付）'!A240)</f>
      </c>
      <c r="C430" s="81"/>
      <c r="D430" s="81"/>
      <c r="E430" s="82">
        <f>IF('入力(貼付）'!B240="","",'入力(貼付）'!B240)</f>
      </c>
      <c r="F430" s="83"/>
      <c r="G430" s="83"/>
      <c r="H430" s="83"/>
      <c r="I430" s="83"/>
      <c r="J430" s="84"/>
      <c r="K430" s="85">
        <f>IF('入力(貼付）'!C240="","",'入力(貼付）'!E240)</f>
      </c>
      <c r="L430" s="86"/>
      <c r="M430" s="86"/>
      <c r="N430" s="86"/>
      <c r="O430" s="86"/>
      <c r="P430" s="87"/>
    </row>
    <row r="431" spans="1:16" s="47" customFormat="1" ht="25.5" customHeight="1">
      <c r="A431" s="23">
        <v>235</v>
      </c>
      <c r="B431" s="81">
        <f>IF('入力(貼付）'!A241="","",'入力(貼付）'!A241)</f>
      </c>
      <c r="C431" s="81"/>
      <c r="D431" s="81"/>
      <c r="E431" s="82">
        <f>IF('入力(貼付）'!B241="","",'入力(貼付）'!B241)</f>
      </c>
      <c r="F431" s="83"/>
      <c r="G431" s="83"/>
      <c r="H431" s="83"/>
      <c r="I431" s="83"/>
      <c r="J431" s="84"/>
      <c r="K431" s="85">
        <f>IF('入力(貼付）'!C241="","",'入力(貼付）'!E241)</f>
      </c>
      <c r="L431" s="86"/>
      <c r="M431" s="86"/>
      <c r="N431" s="86"/>
      <c r="O431" s="86"/>
      <c r="P431" s="87"/>
    </row>
    <row r="432" spans="1:16" s="47" customFormat="1" ht="25.5" customHeight="1">
      <c r="A432" s="23">
        <v>236</v>
      </c>
      <c r="B432" s="81">
        <f>IF('入力(貼付）'!A242="","",'入力(貼付）'!A242)</f>
      </c>
      <c r="C432" s="81"/>
      <c r="D432" s="81"/>
      <c r="E432" s="82">
        <f>IF('入力(貼付）'!B242="","",'入力(貼付）'!B242)</f>
      </c>
      <c r="F432" s="83"/>
      <c r="G432" s="83"/>
      <c r="H432" s="83"/>
      <c r="I432" s="83"/>
      <c r="J432" s="84"/>
      <c r="K432" s="85">
        <f>IF('入力(貼付）'!C242="","",'入力(貼付）'!E242)</f>
      </c>
      <c r="L432" s="86"/>
      <c r="M432" s="86"/>
      <c r="N432" s="86"/>
      <c r="O432" s="86"/>
      <c r="P432" s="87"/>
    </row>
    <row r="433" spans="1:16" s="47" customFormat="1" ht="25.5" customHeight="1">
      <c r="A433" s="23">
        <v>237</v>
      </c>
      <c r="B433" s="81">
        <f>IF('入力(貼付）'!A243="","",'入力(貼付）'!A243)</f>
      </c>
      <c r="C433" s="81"/>
      <c r="D433" s="81"/>
      <c r="E433" s="82">
        <f>IF('入力(貼付）'!B243="","",'入力(貼付）'!B243)</f>
      </c>
      <c r="F433" s="83"/>
      <c r="G433" s="83"/>
      <c r="H433" s="83"/>
      <c r="I433" s="83"/>
      <c r="J433" s="84"/>
      <c r="K433" s="85">
        <f>IF('入力(貼付）'!C243="","",'入力(貼付）'!E243)</f>
      </c>
      <c r="L433" s="86"/>
      <c r="M433" s="86"/>
      <c r="N433" s="86"/>
      <c r="O433" s="86"/>
      <c r="P433" s="87"/>
    </row>
    <row r="434" spans="1:16" s="47" customFormat="1" ht="25.5" customHeight="1">
      <c r="A434" s="23">
        <v>238</v>
      </c>
      <c r="B434" s="81">
        <f>IF('入力(貼付）'!A244="","",'入力(貼付）'!A244)</f>
      </c>
      <c r="C434" s="81"/>
      <c r="D434" s="81"/>
      <c r="E434" s="82">
        <f>IF('入力(貼付）'!B244="","",'入力(貼付）'!B244)</f>
      </c>
      <c r="F434" s="83"/>
      <c r="G434" s="83"/>
      <c r="H434" s="83"/>
      <c r="I434" s="83"/>
      <c r="J434" s="84"/>
      <c r="K434" s="85">
        <f>IF('入力(貼付）'!C244="","",'入力(貼付）'!E244)</f>
      </c>
      <c r="L434" s="86"/>
      <c r="M434" s="86"/>
      <c r="N434" s="86"/>
      <c r="O434" s="86"/>
      <c r="P434" s="87"/>
    </row>
    <row r="435" spans="1:16" s="47" customFormat="1" ht="25.5" customHeight="1">
      <c r="A435" s="23">
        <v>239</v>
      </c>
      <c r="B435" s="81">
        <f>IF('入力(貼付）'!A245="","",'入力(貼付）'!A245)</f>
      </c>
      <c r="C435" s="81"/>
      <c r="D435" s="81"/>
      <c r="E435" s="82">
        <f>IF('入力(貼付）'!B245="","",'入力(貼付）'!B245)</f>
      </c>
      <c r="F435" s="83"/>
      <c r="G435" s="83"/>
      <c r="H435" s="83"/>
      <c r="I435" s="83"/>
      <c r="J435" s="84"/>
      <c r="K435" s="85">
        <f>IF('入力(貼付）'!C245="","",'入力(貼付）'!E245)</f>
      </c>
      <c r="L435" s="86"/>
      <c r="M435" s="86"/>
      <c r="N435" s="86"/>
      <c r="O435" s="86"/>
      <c r="P435" s="87"/>
    </row>
    <row r="436" spans="1:16" s="47" customFormat="1" ht="25.5" customHeight="1">
      <c r="A436" s="23">
        <v>240</v>
      </c>
      <c r="B436" s="81">
        <f>IF('入力(貼付）'!A246="","",'入力(貼付）'!A246)</f>
      </c>
      <c r="C436" s="81"/>
      <c r="D436" s="81"/>
      <c r="E436" s="82">
        <f>IF('入力(貼付）'!B246="","",'入力(貼付）'!B246)</f>
      </c>
      <c r="F436" s="83"/>
      <c r="G436" s="83"/>
      <c r="H436" s="83"/>
      <c r="I436" s="83"/>
      <c r="J436" s="84"/>
      <c r="K436" s="85">
        <f>IF('入力(貼付）'!C246="","",'入力(貼付）'!E246)</f>
      </c>
      <c r="L436" s="86"/>
      <c r="M436" s="86"/>
      <c r="N436" s="86"/>
      <c r="O436" s="86"/>
      <c r="P436" s="87"/>
    </row>
    <row r="437" spans="1:16" s="47" customFormat="1" ht="25.5" customHeight="1">
      <c r="A437" s="88" t="s">
        <v>12</v>
      </c>
      <c r="B437" s="89"/>
      <c r="C437" s="89"/>
      <c r="D437" s="90"/>
      <c r="E437" s="91">
        <f>IF(COUNT(B417:D436)=0,"",COUNT(B417:D436))</f>
      </c>
      <c r="F437" s="92"/>
      <c r="G437" s="92"/>
      <c r="H437" s="92"/>
      <c r="I437" s="92"/>
      <c r="J437" s="11" t="s">
        <v>6</v>
      </c>
      <c r="K437" s="85">
        <f>IF(SUM(K417:P436)=0,"",SUM(K417:P436))</f>
      </c>
      <c r="L437" s="86"/>
      <c r="M437" s="86"/>
      <c r="N437" s="86"/>
      <c r="O437" s="86"/>
      <c r="P437" s="87"/>
    </row>
    <row r="438" spans="1:16" s="47" customFormat="1" ht="13.5">
      <c r="A438" s="38" t="s">
        <v>36</v>
      </c>
      <c r="B438" s="38"/>
      <c r="C438" s="38"/>
      <c r="D438" s="38"/>
      <c r="E438" s="38"/>
      <c r="F438" s="38"/>
      <c r="G438" s="7"/>
      <c r="H438" s="7"/>
      <c r="I438" s="7"/>
      <c r="J438" s="7"/>
      <c r="K438" s="4"/>
      <c r="L438" s="4"/>
      <c r="M438" s="4"/>
      <c r="N438" s="4"/>
      <c r="O438" s="39"/>
      <c r="P438" s="4"/>
    </row>
    <row r="439" spans="1:16" s="47" customFormat="1" ht="13.5">
      <c r="A439" s="38" t="s">
        <v>37</v>
      </c>
      <c r="B439" s="38"/>
      <c r="C439" s="38"/>
      <c r="D439" s="38"/>
      <c r="E439" s="38"/>
      <c r="F439" s="38"/>
      <c r="G439" s="7"/>
      <c r="H439" s="7"/>
      <c r="I439" s="7"/>
      <c r="J439" s="7"/>
      <c r="K439" s="4"/>
      <c r="L439" s="4"/>
      <c r="M439" s="4"/>
      <c r="N439" s="4"/>
      <c r="O439" s="39"/>
      <c r="P439" s="4"/>
    </row>
    <row r="440" spans="1:16" s="47" customFormat="1" ht="13.5">
      <c r="A440" s="38" t="s">
        <v>38</v>
      </c>
      <c r="B440" s="38"/>
      <c r="C440" s="38"/>
      <c r="D440" s="38"/>
      <c r="E440" s="38"/>
      <c r="F440" s="38"/>
      <c r="G440" s="7"/>
      <c r="H440" s="7"/>
      <c r="I440" s="7"/>
      <c r="J440" s="7"/>
      <c r="K440" s="4"/>
      <c r="L440" s="4"/>
      <c r="M440" s="4"/>
      <c r="N440" s="4"/>
      <c r="O440" s="39"/>
      <c r="P440" s="4"/>
    </row>
    <row r="441" spans="1:16" s="47" customFormat="1" ht="13.5">
      <c r="A441" s="40" t="s">
        <v>39</v>
      </c>
      <c r="B441" s="7"/>
      <c r="C441" s="7"/>
      <c r="D441" s="7"/>
      <c r="E441" s="7"/>
      <c r="F441" s="7"/>
      <c r="G441" s="70" t="s">
        <v>40</v>
      </c>
      <c r="H441" s="70"/>
      <c r="I441" s="70"/>
      <c r="J441" s="70"/>
      <c r="K441" s="70"/>
      <c r="L441" s="70"/>
      <c r="M441" s="70"/>
      <c r="N441" s="70"/>
      <c r="O441" s="70"/>
      <c r="P441" s="70"/>
    </row>
    <row r="442" spans="1:16" s="47" customFormat="1" ht="25.5" customHeight="1">
      <c r="A442" s="70" t="s">
        <v>41</v>
      </c>
      <c r="B442" s="70"/>
      <c r="C442" s="70" t="s">
        <v>42</v>
      </c>
      <c r="D442" s="70"/>
      <c r="E442" s="41"/>
      <c r="F442" s="41"/>
      <c r="G442" s="93">
        <f>IF(E437="","",'入力(貼付）'!$D$2)</f>
      </c>
      <c r="H442" s="93"/>
      <c r="I442" s="88"/>
      <c r="J442" s="42" t="s">
        <v>6</v>
      </c>
      <c r="K442" s="94">
        <f>IF(K437="","",'入力(貼付）'!$E$2)</f>
      </c>
      <c r="L442" s="95"/>
      <c r="M442" s="95"/>
      <c r="N442" s="95"/>
      <c r="O442" s="95"/>
      <c r="P442" s="43" t="s">
        <v>43</v>
      </c>
    </row>
    <row r="443" spans="1:16" s="47" customFormat="1" ht="22.5" customHeight="1">
      <c r="A443" s="93"/>
      <c r="B443" s="93"/>
      <c r="C443" s="96"/>
      <c r="D443" s="96"/>
      <c r="E443" s="44"/>
      <c r="F443" s="44"/>
      <c r="G443" s="45"/>
      <c r="H443" s="44"/>
      <c r="I443" s="4"/>
      <c r="J443" s="4"/>
      <c r="K443" s="4"/>
      <c r="L443" s="4"/>
      <c r="M443" s="4"/>
      <c r="N443" s="4"/>
      <c r="O443" s="45"/>
      <c r="P443" s="4"/>
    </row>
    <row r="444" spans="1:16" s="47" customFormat="1" ht="22.5" customHeight="1">
      <c r="A444" s="93"/>
      <c r="B444" s="93"/>
      <c r="C444" s="96"/>
      <c r="D444" s="96"/>
      <c r="E444" s="46"/>
      <c r="F444" s="46"/>
      <c r="G444" s="61" t="s">
        <v>92</v>
      </c>
      <c r="H444" s="61"/>
      <c r="I444" s="61"/>
      <c r="J444" s="69">
        <f>IF(B417="","",$J$37)</f>
      </c>
      <c r="K444" s="69"/>
      <c r="L444" s="69"/>
      <c r="M444" s="69"/>
      <c r="N444" s="69"/>
      <c r="O444" s="69"/>
      <c r="P444" s="69"/>
    </row>
    <row r="445" spans="1:16" s="47" customFormat="1" ht="13.5">
      <c r="A445" s="71" t="s">
        <v>11</v>
      </c>
      <c r="B445" s="71"/>
      <c r="C445" s="71"/>
      <c r="D445" s="71"/>
      <c r="E445" s="71"/>
      <c r="F445" s="71"/>
      <c r="G445" s="71"/>
      <c r="H445" s="9"/>
      <c r="I445" s="4"/>
      <c r="J445" s="4"/>
      <c r="K445" s="4"/>
      <c r="L445" s="4"/>
      <c r="M445" s="7" t="s">
        <v>15</v>
      </c>
      <c r="N445" s="4"/>
      <c r="O445" s="5"/>
      <c r="P445" s="2"/>
    </row>
    <row r="446" spans="1:16" s="47" customFormat="1" ht="13.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</row>
    <row r="447" spans="1:111" s="1" customFormat="1" ht="24">
      <c r="A447" s="72" t="s">
        <v>0</v>
      </c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</row>
    <row r="448" spans="1:16" s="47" customFormat="1" ht="13.5">
      <c r="A448" s="6"/>
      <c r="B448" s="6"/>
      <c r="C448" s="6"/>
      <c r="D448" s="2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2"/>
      <c r="P448" s="4"/>
    </row>
    <row r="449" spans="1:16" s="47" customFormat="1" ht="22.5" customHeight="1">
      <c r="A449" s="73" t="s">
        <v>10</v>
      </c>
      <c r="B449" s="73"/>
      <c r="C449" s="73"/>
      <c r="D449" s="73"/>
      <c r="E449" s="74" t="s">
        <v>8</v>
      </c>
      <c r="F449" s="74"/>
      <c r="G449" s="74"/>
      <c r="H449" s="74" t="s">
        <v>1</v>
      </c>
      <c r="I449" s="74"/>
      <c r="J449" s="74"/>
      <c r="K449" s="74" t="s">
        <v>13</v>
      </c>
      <c r="L449" s="74"/>
      <c r="M449" s="74"/>
      <c r="N449" s="74" t="s">
        <v>3</v>
      </c>
      <c r="O449" s="74"/>
      <c r="P449" s="74"/>
    </row>
    <row r="450" spans="1:16" s="47" customFormat="1" ht="25.5" customHeight="1">
      <c r="A450" s="75">
        <f>IF($M450="","",'入力(貼付）'!$A$2)</f>
      </c>
      <c r="B450" s="75"/>
      <c r="C450" s="75"/>
      <c r="D450" s="75"/>
      <c r="E450" s="76">
        <f>IF($M450="","",'入力(貼付）'!$B$2)</f>
      </c>
      <c r="F450" s="76"/>
      <c r="G450" s="76"/>
      <c r="H450" s="76">
        <f>IF($M450="","",'入力(貼付）'!$C$2)</f>
      </c>
      <c r="I450" s="76"/>
      <c r="J450" s="76"/>
      <c r="K450" s="37">
        <f>IF($M450="","",13)</f>
      </c>
      <c r="L450" s="26" t="s">
        <v>26</v>
      </c>
      <c r="M450" s="36">
        <f>IF('入力(貼付）'!$F$2&lt;13,"",'入力(貼付）'!$F$2)</f>
      </c>
      <c r="N450" s="77">
        <f>IF(K450="","",30)</f>
      </c>
      <c r="O450" s="77"/>
      <c r="P450" s="77"/>
    </row>
    <row r="451" spans="1:16" s="47" customFormat="1" ht="25.5" customHeight="1">
      <c r="A451" s="74" t="s">
        <v>2</v>
      </c>
      <c r="B451" s="74"/>
      <c r="C451" s="74"/>
      <c r="D451" s="74"/>
      <c r="E451" s="78">
        <f>IF(M450="","",$E$7)</f>
      </c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80"/>
    </row>
    <row r="452" spans="1:16" s="47" customFormat="1" ht="16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2"/>
      <c r="P452" s="10" t="s">
        <v>14</v>
      </c>
    </row>
    <row r="453" spans="1:16" s="47" customFormat="1" ht="22.5" customHeight="1">
      <c r="A453" s="8" t="s">
        <v>4</v>
      </c>
      <c r="B453" s="70" t="s">
        <v>7</v>
      </c>
      <c r="C453" s="70"/>
      <c r="D453" s="70"/>
      <c r="E453" s="70" t="s">
        <v>9</v>
      </c>
      <c r="F453" s="70"/>
      <c r="G453" s="70"/>
      <c r="H453" s="70"/>
      <c r="I453" s="70"/>
      <c r="J453" s="70"/>
      <c r="K453" s="70" t="s">
        <v>5</v>
      </c>
      <c r="L453" s="70"/>
      <c r="M453" s="70"/>
      <c r="N453" s="70"/>
      <c r="O453" s="70"/>
      <c r="P453" s="70"/>
    </row>
    <row r="454" spans="1:16" s="47" customFormat="1" ht="25.5" customHeight="1">
      <c r="A454" s="23">
        <v>241</v>
      </c>
      <c r="B454" s="81">
        <f>IF('入力(貼付）'!A247="","",'入力(貼付）'!A247)</f>
      </c>
      <c r="C454" s="81"/>
      <c r="D454" s="81"/>
      <c r="E454" s="82">
        <f>IF('入力(貼付）'!B247="","",'入力(貼付）'!B247)</f>
      </c>
      <c r="F454" s="83"/>
      <c r="G454" s="83"/>
      <c r="H454" s="83"/>
      <c r="I454" s="83"/>
      <c r="J454" s="84"/>
      <c r="K454" s="85">
        <f>IF('入力(貼付）'!C247="","",'入力(貼付）'!E247)</f>
      </c>
      <c r="L454" s="86"/>
      <c r="M454" s="86"/>
      <c r="N454" s="86"/>
      <c r="O454" s="86"/>
      <c r="P454" s="87"/>
    </row>
    <row r="455" spans="1:16" s="47" customFormat="1" ht="25.5" customHeight="1">
      <c r="A455" s="23">
        <v>242</v>
      </c>
      <c r="B455" s="81">
        <f>IF('入力(貼付）'!A248="","",'入力(貼付）'!A248)</f>
      </c>
      <c r="C455" s="81"/>
      <c r="D455" s="81"/>
      <c r="E455" s="82">
        <f>IF('入力(貼付）'!B248="","",'入力(貼付）'!B248)</f>
      </c>
      <c r="F455" s="83"/>
      <c r="G455" s="83"/>
      <c r="H455" s="83"/>
      <c r="I455" s="83"/>
      <c r="J455" s="84"/>
      <c r="K455" s="85">
        <f>IF('入力(貼付）'!C248="","",'入力(貼付）'!E248)</f>
      </c>
      <c r="L455" s="86"/>
      <c r="M455" s="86"/>
      <c r="N455" s="86"/>
      <c r="O455" s="86"/>
      <c r="P455" s="87"/>
    </row>
    <row r="456" spans="1:16" s="47" customFormat="1" ht="25.5" customHeight="1">
      <c r="A456" s="23">
        <v>243</v>
      </c>
      <c r="B456" s="81">
        <f>IF('入力(貼付）'!A249="","",'入力(貼付）'!A249)</f>
      </c>
      <c r="C456" s="81"/>
      <c r="D456" s="81"/>
      <c r="E456" s="82">
        <f>IF('入力(貼付）'!B249="","",'入力(貼付）'!B249)</f>
      </c>
      <c r="F456" s="83"/>
      <c r="G456" s="83"/>
      <c r="H456" s="83"/>
      <c r="I456" s="83"/>
      <c r="J456" s="84"/>
      <c r="K456" s="85">
        <f>IF('入力(貼付）'!C249="","",'入力(貼付）'!E249)</f>
      </c>
      <c r="L456" s="86"/>
      <c r="M456" s="86"/>
      <c r="N456" s="86"/>
      <c r="O456" s="86"/>
      <c r="P456" s="87"/>
    </row>
    <row r="457" spans="1:16" s="47" customFormat="1" ht="25.5" customHeight="1">
      <c r="A457" s="23">
        <v>244</v>
      </c>
      <c r="B457" s="81">
        <f>IF('入力(貼付）'!A250="","",'入力(貼付）'!A250)</f>
      </c>
      <c r="C457" s="81"/>
      <c r="D457" s="81"/>
      <c r="E457" s="82">
        <f>IF('入力(貼付）'!B250="","",'入力(貼付）'!B250)</f>
      </c>
      <c r="F457" s="83"/>
      <c r="G457" s="83"/>
      <c r="H457" s="83"/>
      <c r="I457" s="83"/>
      <c r="J457" s="84"/>
      <c r="K457" s="85">
        <f>IF('入力(貼付）'!C250="","",'入力(貼付）'!E250)</f>
      </c>
      <c r="L457" s="86"/>
      <c r="M457" s="86"/>
      <c r="N457" s="86"/>
      <c r="O457" s="86"/>
      <c r="P457" s="87"/>
    </row>
    <row r="458" spans="1:16" s="47" customFormat="1" ht="25.5" customHeight="1">
      <c r="A458" s="23">
        <v>245</v>
      </c>
      <c r="B458" s="81">
        <f>IF('入力(貼付）'!A251="","",'入力(貼付）'!A251)</f>
      </c>
      <c r="C458" s="81"/>
      <c r="D458" s="81"/>
      <c r="E458" s="82">
        <f>IF('入力(貼付）'!B251="","",'入力(貼付）'!B251)</f>
      </c>
      <c r="F458" s="83"/>
      <c r="G458" s="83"/>
      <c r="H458" s="83"/>
      <c r="I458" s="83"/>
      <c r="J458" s="84"/>
      <c r="K458" s="85">
        <f>IF('入力(貼付）'!C251="","",'入力(貼付）'!E251)</f>
      </c>
      <c r="L458" s="86"/>
      <c r="M458" s="86"/>
      <c r="N458" s="86"/>
      <c r="O458" s="86"/>
      <c r="P458" s="87"/>
    </row>
    <row r="459" spans="1:16" s="47" customFormat="1" ht="25.5" customHeight="1">
      <c r="A459" s="23">
        <v>246</v>
      </c>
      <c r="B459" s="81">
        <f>IF('入力(貼付）'!A252="","",'入力(貼付）'!A252)</f>
      </c>
      <c r="C459" s="81"/>
      <c r="D459" s="81"/>
      <c r="E459" s="82">
        <f>IF('入力(貼付）'!B252="","",'入力(貼付）'!B252)</f>
      </c>
      <c r="F459" s="83"/>
      <c r="G459" s="83"/>
      <c r="H459" s="83"/>
      <c r="I459" s="83"/>
      <c r="J459" s="84"/>
      <c r="K459" s="85">
        <f>IF('入力(貼付）'!C252="","",'入力(貼付）'!E252)</f>
      </c>
      <c r="L459" s="86"/>
      <c r="M459" s="86"/>
      <c r="N459" s="86"/>
      <c r="O459" s="86"/>
      <c r="P459" s="87"/>
    </row>
    <row r="460" spans="1:16" s="47" customFormat="1" ht="25.5" customHeight="1">
      <c r="A460" s="23">
        <v>247</v>
      </c>
      <c r="B460" s="81">
        <f>IF('入力(貼付）'!A253="","",'入力(貼付）'!A253)</f>
      </c>
      <c r="C460" s="81"/>
      <c r="D460" s="81"/>
      <c r="E460" s="82">
        <f>IF('入力(貼付）'!B253="","",'入力(貼付）'!B253)</f>
      </c>
      <c r="F460" s="83"/>
      <c r="G460" s="83"/>
      <c r="H460" s="83"/>
      <c r="I460" s="83"/>
      <c r="J460" s="84"/>
      <c r="K460" s="85">
        <f>IF('入力(貼付）'!C253="","",'入力(貼付）'!E253)</f>
      </c>
      <c r="L460" s="86"/>
      <c r="M460" s="86"/>
      <c r="N460" s="86"/>
      <c r="O460" s="86"/>
      <c r="P460" s="87"/>
    </row>
    <row r="461" spans="1:16" s="47" customFormat="1" ht="25.5" customHeight="1">
      <c r="A461" s="23">
        <v>248</v>
      </c>
      <c r="B461" s="81">
        <f>IF('入力(貼付）'!A254="","",'入力(貼付）'!A254)</f>
      </c>
      <c r="C461" s="81"/>
      <c r="D461" s="81"/>
      <c r="E461" s="82">
        <f>IF('入力(貼付）'!B254="","",'入力(貼付）'!B254)</f>
      </c>
      <c r="F461" s="83"/>
      <c r="G461" s="83"/>
      <c r="H461" s="83"/>
      <c r="I461" s="83"/>
      <c r="J461" s="84"/>
      <c r="K461" s="85">
        <f>IF('入力(貼付）'!C254="","",'入力(貼付）'!E254)</f>
      </c>
      <c r="L461" s="86"/>
      <c r="M461" s="86"/>
      <c r="N461" s="86"/>
      <c r="O461" s="86"/>
      <c r="P461" s="87"/>
    </row>
    <row r="462" spans="1:16" s="47" customFormat="1" ht="25.5" customHeight="1">
      <c r="A462" s="23">
        <v>249</v>
      </c>
      <c r="B462" s="81">
        <f>IF('入力(貼付）'!A255="","",'入力(貼付）'!A255)</f>
      </c>
      <c r="C462" s="81"/>
      <c r="D462" s="81"/>
      <c r="E462" s="82">
        <f>IF('入力(貼付）'!B255="","",'入力(貼付）'!B255)</f>
      </c>
      <c r="F462" s="83"/>
      <c r="G462" s="83"/>
      <c r="H462" s="83"/>
      <c r="I462" s="83"/>
      <c r="J462" s="84"/>
      <c r="K462" s="85">
        <f>IF('入力(貼付）'!C255="","",'入力(貼付）'!E255)</f>
      </c>
      <c r="L462" s="86"/>
      <c r="M462" s="86"/>
      <c r="N462" s="86"/>
      <c r="O462" s="86"/>
      <c r="P462" s="87"/>
    </row>
    <row r="463" spans="1:16" s="47" customFormat="1" ht="25.5" customHeight="1">
      <c r="A463" s="23">
        <v>250</v>
      </c>
      <c r="B463" s="81">
        <f>IF('入力(貼付）'!A256="","",'入力(貼付）'!A256)</f>
      </c>
      <c r="C463" s="81"/>
      <c r="D463" s="81"/>
      <c r="E463" s="82">
        <f>IF('入力(貼付）'!B256="","",'入力(貼付）'!B256)</f>
      </c>
      <c r="F463" s="83"/>
      <c r="G463" s="83"/>
      <c r="H463" s="83"/>
      <c r="I463" s="83"/>
      <c r="J463" s="84"/>
      <c r="K463" s="85">
        <f>IF('入力(貼付）'!C256="","",'入力(貼付）'!E256)</f>
      </c>
      <c r="L463" s="86"/>
      <c r="M463" s="86"/>
      <c r="N463" s="86"/>
      <c r="O463" s="86"/>
      <c r="P463" s="87"/>
    </row>
    <row r="464" spans="1:16" s="47" customFormat="1" ht="25.5" customHeight="1">
      <c r="A464" s="23">
        <v>251</v>
      </c>
      <c r="B464" s="81">
        <f>IF('入力(貼付）'!A257="","",'入力(貼付）'!A257)</f>
      </c>
      <c r="C464" s="81"/>
      <c r="D464" s="81"/>
      <c r="E464" s="82">
        <f>IF('入力(貼付）'!B257="","",'入力(貼付）'!B257)</f>
      </c>
      <c r="F464" s="83"/>
      <c r="G464" s="83"/>
      <c r="H464" s="83"/>
      <c r="I464" s="83"/>
      <c r="J464" s="84"/>
      <c r="K464" s="85">
        <f>IF('入力(貼付）'!C257="","",'入力(貼付）'!E257)</f>
      </c>
      <c r="L464" s="86"/>
      <c r="M464" s="86"/>
      <c r="N464" s="86"/>
      <c r="O464" s="86"/>
      <c r="P464" s="87"/>
    </row>
    <row r="465" spans="1:16" s="47" customFormat="1" ht="25.5" customHeight="1">
      <c r="A465" s="23">
        <v>252</v>
      </c>
      <c r="B465" s="81">
        <f>IF('入力(貼付）'!A258="","",'入力(貼付）'!A258)</f>
      </c>
      <c r="C465" s="81"/>
      <c r="D465" s="81"/>
      <c r="E465" s="82">
        <f>IF('入力(貼付）'!B258="","",'入力(貼付）'!B258)</f>
      </c>
      <c r="F465" s="83"/>
      <c r="G465" s="83"/>
      <c r="H465" s="83"/>
      <c r="I465" s="83"/>
      <c r="J465" s="84"/>
      <c r="K465" s="85">
        <f>IF('入力(貼付）'!C258="","",'入力(貼付）'!E258)</f>
      </c>
      <c r="L465" s="86"/>
      <c r="M465" s="86"/>
      <c r="N465" s="86"/>
      <c r="O465" s="86"/>
      <c r="P465" s="87"/>
    </row>
    <row r="466" spans="1:16" s="47" customFormat="1" ht="25.5" customHeight="1">
      <c r="A466" s="23">
        <v>253</v>
      </c>
      <c r="B466" s="81">
        <f>IF('入力(貼付）'!A259="","",'入力(貼付）'!A259)</f>
      </c>
      <c r="C466" s="81"/>
      <c r="D466" s="81"/>
      <c r="E466" s="82">
        <f>IF('入力(貼付）'!B259="","",'入力(貼付）'!B259)</f>
      </c>
      <c r="F466" s="83"/>
      <c r="G466" s="83"/>
      <c r="H466" s="83"/>
      <c r="I466" s="83"/>
      <c r="J466" s="84"/>
      <c r="K466" s="85">
        <f>IF('入力(貼付）'!C259="","",'入力(貼付）'!E259)</f>
      </c>
      <c r="L466" s="86"/>
      <c r="M466" s="86"/>
      <c r="N466" s="86"/>
      <c r="O466" s="86"/>
      <c r="P466" s="87"/>
    </row>
    <row r="467" spans="1:16" s="47" customFormat="1" ht="25.5" customHeight="1">
      <c r="A467" s="23">
        <v>254</v>
      </c>
      <c r="B467" s="81">
        <f>IF('入力(貼付）'!A260="","",'入力(貼付）'!A260)</f>
      </c>
      <c r="C467" s="81"/>
      <c r="D467" s="81"/>
      <c r="E467" s="82">
        <f>IF('入力(貼付）'!B260="","",'入力(貼付）'!B260)</f>
      </c>
      <c r="F467" s="83"/>
      <c r="G467" s="83"/>
      <c r="H467" s="83"/>
      <c r="I467" s="83"/>
      <c r="J467" s="84"/>
      <c r="K467" s="85">
        <f>IF('入力(貼付）'!C260="","",'入力(貼付）'!E260)</f>
      </c>
      <c r="L467" s="86"/>
      <c r="M467" s="86"/>
      <c r="N467" s="86"/>
      <c r="O467" s="86"/>
      <c r="P467" s="87"/>
    </row>
    <row r="468" spans="1:16" s="47" customFormat="1" ht="25.5" customHeight="1">
      <c r="A468" s="23">
        <v>255</v>
      </c>
      <c r="B468" s="81">
        <f>IF('入力(貼付）'!A261="","",'入力(貼付）'!A261)</f>
      </c>
      <c r="C468" s="81"/>
      <c r="D468" s="81"/>
      <c r="E468" s="82">
        <f>IF('入力(貼付）'!B261="","",'入力(貼付）'!B261)</f>
      </c>
      <c r="F468" s="83"/>
      <c r="G468" s="83"/>
      <c r="H468" s="83"/>
      <c r="I468" s="83"/>
      <c r="J468" s="84"/>
      <c r="K468" s="85">
        <f>IF('入力(貼付）'!C261="","",'入力(貼付）'!E261)</f>
      </c>
      <c r="L468" s="86"/>
      <c r="M468" s="86"/>
      <c r="N468" s="86"/>
      <c r="O468" s="86"/>
      <c r="P468" s="87"/>
    </row>
    <row r="469" spans="1:16" s="47" customFormat="1" ht="25.5" customHeight="1">
      <c r="A469" s="23">
        <v>256</v>
      </c>
      <c r="B469" s="81">
        <f>IF('入力(貼付）'!A262="","",'入力(貼付）'!A262)</f>
      </c>
      <c r="C469" s="81"/>
      <c r="D469" s="81"/>
      <c r="E469" s="82">
        <f>IF('入力(貼付）'!B262="","",'入力(貼付）'!B262)</f>
      </c>
      <c r="F469" s="83"/>
      <c r="G469" s="83"/>
      <c r="H469" s="83"/>
      <c r="I469" s="83"/>
      <c r="J469" s="84"/>
      <c r="K469" s="85">
        <f>IF('入力(貼付）'!C262="","",'入力(貼付）'!E262)</f>
      </c>
      <c r="L469" s="86"/>
      <c r="M469" s="86"/>
      <c r="N469" s="86"/>
      <c r="O469" s="86"/>
      <c r="P469" s="87"/>
    </row>
    <row r="470" spans="1:16" s="47" customFormat="1" ht="25.5" customHeight="1">
      <c r="A470" s="23">
        <v>257</v>
      </c>
      <c r="B470" s="81">
        <f>IF('入力(貼付）'!A263="","",'入力(貼付）'!A263)</f>
      </c>
      <c r="C470" s="81"/>
      <c r="D470" s="81"/>
      <c r="E470" s="82">
        <f>IF('入力(貼付）'!B263="","",'入力(貼付）'!B263)</f>
      </c>
      <c r="F470" s="83"/>
      <c r="G470" s="83"/>
      <c r="H470" s="83"/>
      <c r="I470" s="83"/>
      <c r="J470" s="84"/>
      <c r="K470" s="85">
        <f>IF('入力(貼付）'!C263="","",'入力(貼付）'!E263)</f>
      </c>
      <c r="L470" s="86"/>
      <c r="M470" s="86"/>
      <c r="N470" s="86"/>
      <c r="O470" s="86"/>
      <c r="P470" s="87"/>
    </row>
    <row r="471" spans="1:16" s="47" customFormat="1" ht="25.5" customHeight="1">
      <c r="A471" s="23">
        <v>258</v>
      </c>
      <c r="B471" s="81">
        <f>IF('入力(貼付）'!A264="","",'入力(貼付）'!A264)</f>
      </c>
      <c r="C471" s="81"/>
      <c r="D471" s="81"/>
      <c r="E471" s="82">
        <f>IF('入力(貼付）'!B264="","",'入力(貼付）'!B264)</f>
      </c>
      <c r="F471" s="83"/>
      <c r="G471" s="83"/>
      <c r="H471" s="83"/>
      <c r="I471" s="83"/>
      <c r="J471" s="84"/>
      <c r="K471" s="85">
        <f>IF('入力(貼付）'!C264="","",'入力(貼付）'!E264)</f>
      </c>
      <c r="L471" s="86"/>
      <c r="M471" s="86"/>
      <c r="N471" s="86"/>
      <c r="O471" s="86"/>
      <c r="P471" s="87"/>
    </row>
    <row r="472" spans="1:16" s="47" customFormat="1" ht="25.5" customHeight="1">
      <c r="A472" s="23">
        <v>259</v>
      </c>
      <c r="B472" s="81">
        <f>IF('入力(貼付）'!A265="","",'入力(貼付）'!A265)</f>
      </c>
      <c r="C472" s="81"/>
      <c r="D472" s="81"/>
      <c r="E472" s="82">
        <f>IF('入力(貼付）'!B265="","",'入力(貼付）'!B265)</f>
      </c>
      <c r="F472" s="83"/>
      <c r="G472" s="83"/>
      <c r="H472" s="83"/>
      <c r="I472" s="83"/>
      <c r="J472" s="84"/>
      <c r="K472" s="85">
        <f>IF('入力(貼付）'!C265="","",'入力(貼付）'!E265)</f>
      </c>
      <c r="L472" s="86"/>
      <c r="M472" s="86"/>
      <c r="N472" s="86"/>
      <c r="O472" s="86"/>
      <c r="P472" s="87"/>
    </row>
    <row r="473" spans="1:16" s="47" customFormat="1" ht="25.5" customHeight="1">
      <c r="A473" s="23">
        <v>260</v>
      </c>
      <c r="B473" s="81">
        <f>IF('入力(貼付）'!A266="","",'入力(貼付）'!A266)</f>
      </c>
      <c r="C473" s="81"/>
      <c r="D473" s="81"/>
      <c r="E473" s="82">
        <f>IF('入力(貼付）'!B266="","",'入力(貼付）'!B266)</f>
      </c>
      <c r="F473" s="83"/>
      <c r="G473" s="83"/>
      <c r="H473" s="83"/>
      <c r="I473" s="83"/>
      <c r="J473" s="84"/>
      <c r="K473" s="85">
        <f>IF('入力(貼付）'!C266="","",'入力(貼付）'!E266)</f>
      </c>
      <c r="L473" s="86"/>
      <c r="M473" s="86"/>
      <c r="N473" s="86"/>
      <c r="O473" s="86"/>
      <c r="P473" s="87"/>
    </row>
    <row r="474" spans="1:16" s="47" customFormat="1" ht="25.5" customHeight="1">
      <c r="A474" s="88" t="s">
        <v>12</v>
      </c>
      <c r="B474" s="89"/>
      <c r="C474" s="89"/>
      <c r="D474" s="90"/>
      <c r="E474" s="91">
        <f>IF(COUNT(B454:D473)=0,"",COUNT(B454:D473))</f>
      </c>
      <c r="F474" s="92"/>
      <c r="G474" s="92"/>
      <c r="H474" s="92"/>
      <c r="I474" s="92"/>
      <c r="J474" s="11" t="s">
        <v>6</v>
      </c>
      <c r="K474" s="85">
        <f>IF(SUM(K454:P473)=0,"",SUM(K454:P473))</f>
      </c>
      <c r="L474" s="86"/>
      <c r="M474" s="86"/>
      <c r="N474" s="86"/>
      <c r="O474" s="86"/>
      <c r="P474" s="87"/>
    </row>
    <row r="475" spans="1:16" s="47" customFormat="1" ht="13.5">
      <c r="A475" s="38" t="s">
        <v>36</v>
      </c>
      <c r="B475" s="38"/>
      <c r="C475" s="38"/>
      <c r="D475" s="38"/>
      <c r="E475" s="38"/>
      <c r="F475" s="38"/>
      <c r="G475" s="7"/>
      <c r="H475" s="7"/>
      <c r="I475" s="7"/>
      <c r="J475" s="7"/>
      <c r="K475" s="4"/>
      <c r="L475" s="4"/>
      <c r="M475" s="4"/>
      <c r="N475" s="4"/>
      <c r="O475" s="39"/>
      <c r="P475" s="4"/>
    </row>
    <row r="476" spans="1:16" s="47" customFormat="1" ht="13.5">
      <c r="A476" s="38" t="s">
        <v>37</v>
      </c>
      <c r="B476" s="38"/>
      <c r="C476" s="38"/>
      <c r="D476" s="38"/>
      <c r="E476" s="38"/>
      <c r="F476" s="38"/>
      <c r="G476" s="7"/>
      <c r="H476" s="7"/>
      <c r="I476" s="7"/>
      <c r="J476" s="7"/>
      <c r="K476" s="4"/>
      <c r="L476" s="4"/>
      <c r="M476" s="4"/>
      <c r="N476" s="4"/>
      <c r="O476" s="39"/>
      <c r="P476" s="4"/>
    </row>
    <row r="477" spans="1:16" s="47" customFormat="1" ht="13.5">
      <c r="A477" s="38" t="s">
        <v>38</v>
      </c>
      <c r="B477" s="38"/>
      <c r="C477" s="38"/>
      <c r="D477" s="38"/>
      <c r="E477" s="38"/>
      <c r="F477" s="38"/>
      <c r="G477" s="7"/>
      <c r="H477" s="7"/>
      <c r="I477" s="7"/>
      <c r="J477" s="7"/>
      <c r="K477" s="4"/>
      <c r="L477" s="4"/>
      <c r="M477" s="4"/>
      <c r="N477" s="4"/>
      <c r="O477" s="39"/>
      <c r="P477" s="4"/>
    </row>
    <row r="478" spans="1:16" s="47" customFormat="1" ht="13.5">
      <c r="A478" s="40" t="s">
        <v>39</v>
      </c>
      <c r="B478" s="7"/>
      <c r="C478" s="7"/>
      <c r="D478" s="7"/>
      <c r="E478" s="7"/>
      <c r="F478" s="7"/>
      <c r="G478" s="70" t="s">
        <v>40</v>
      </c>
      <c r="H478" s="70"/>
      <c r="I478" s="70"/>
      <c r="J478" s="70"/>
      <c r="K478" s="70"/>
      <c r="L478" s="70"/>
      <c r="M478" s="70"/>
      <c r="N478" s="70"/>
      <c r="O478" s="70"/>
      <c r="P478" s="70"/>
    </row>
    <row r="479" spans="1:16" s="47" customFormat="1" ht="25.5" customHeight="1">
      <c r="A479" s="70" t="s">
        <v>41</v>
      </c>
      <c r="B479" s="70"/>
      <c r="C479" s="70" t="s">
        <v>42</v>
      </c>
      <c r="D479" s="70"/>
      <c r="E479" s="41"/>
      <c r="F479" s="41"/>
      <c r="G479" s="93">
        <f>IF(E474="","",'入力(貼付）'!$D$2)</f>
      </c>
      <c r="H479" s="93"/>
      <c r="I479" s="88"/>
      <c r="J479" s="42" t="s">
        <v>6</v>
      </c>
      <c r="K479" s="94">
        <f>IF(K474="","",'入力(貼付）'!$E$2)</f>
      </c>
      <c r="L479" s="95"/>
      <c r="M479" s="95"/>
      <c r="N479" s="95"/>
      <c r="O479" s="95"/>
      <c r="P479" s="43" t="s">
        <v>43</v>
      </c>
    </row>
    <row r="480" spans="1:16" s="47" customFormat="1" ht="22.5" customHeight="1">
      <c r="A480" s="93"/>
      <c r="B480" s="93"/>
      <c r="C480" s="96"/>
      <c r="D480" s="96"/>
      <c r="E480" s="44"/>
      <c r="F480" s="44"/>
      <c r="G480" s="45"/>
      <c r="H480" s="44"/>
      <c r="I480" s="4"/>
      <c r="J480" s="4"/>
      <c r="K480" s="4"/>
      <c r="L480" s="4"/>
      <c r="M480" s="4"/>
      <c r="N480" s="4"/>
      <c r="O480" s="45"/>
      <c r="P480" s="4"/>
    </row>
    <row r="481" spans="1:16" s="47" customFormat="1" ht="22.5" customHeight="1">
      <c r="A481" s="93"/>
      <c r="B481" s="93"/>
      <c r="C481" s="96"/>
      <c r="D481" s="96"/>
      <c r="E481" s="46"/>
      <c r="F481" s="46"/>
      <c r="G481" s="61" t="s">
        <v>92</v>
      </c>
      <c r="H481" s="61"/>
      <c r="I481" s="61"/>
      <c r="J481" s="69">
        <f>IF(B454="","",$J$37)</f>
      </c>
      <c r="K481" s="69"/>
      <c r="L481" s="69"/>
      <c r="M481" s="69"/>
      <c r="N481" s="69"/>
      <c r="O481" s="69"/>
      <c r="P481" s="69"/>
    </row>
    <row r="482" spans="1:16" s="47" customFormat="1" ht="13.5">
      <c r="A482" s="71" t="s">
        <v>11</v>
      </c>
      <c r="B482" s="71"/>
      <c r="C482" s="71"/>
      <c r="D482" s="71"/>
      <c r="E482" s="71"/>
      <c r="F482" s="71"/>
      <c r="G482" s="71"/>
      <c r="H482" s="9"/>
      <c r="I482" s="4"/>
      <c r="J482" s="4"/>
      <c r="K482" s="4"/>
      <c r="L482" s="4"/>
      <c r="M482" s="7" t="s">
        <v>15</v>
      </c>
      <c r="N482" s="4"/>
      <c r="O482" s="5"/>
      <c r="P482" s="2"/>
    </row>
    <row r="483" spans="1:16" s="47" customFormat="1" ht="13.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</row>
    <row r="484" spans="1:111" s="1" customFormat="1" ht="24">
      <c r="A484" s="72" t="s">
        <v>0</v>
      </c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</row>
    <row r="485" spans="1:16" s="47" customFormat="1" ht="13.5">
      <c r="A485" s="6"/>
      <c r="B485" s="6"/>
      <c r="C485" s="6"/>
      <c r="D485" s="2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2"/>
      <c r="P485" s="4"/>
    </row>
    <row r="486" spans="1:16" s="47" customFormat="1" ht="22.5" customHeight="1">
      <c r="A486" s="73" t="s">
        <v>10</v>
      </c>
      <c r="B486" s="73"/>
      <c r="C486" s="73"/>
      <c r="D486" s="73"/>
      <c r="E486" s="74" t="s">
        <v>8</v>
      </c>
      <c r="F486" s="74"/>
      <c r="G486" s="74"/>
      <c r="H486" s="74" t="s">
        <v>1</v>
      </c>
      <c r="I486" s="74"/>
      <c r="J486" s="74"/>
      <c r="K486" s="74" t="s">
        <v>13</v>
      </c>
      <c r="L486" s="74"/>
      <c r="M486" s="74"/>
      <c r="N486" s="74" t="s">
        <v>3</v>
      </c>
      <c r="O486" s="74"/>
      <c r="P486" s="74"/>
    </row>
    <row r="487" spans="1:16" s="47" customFormat="1" ht="25.5" customHeight="1">
      <c r="A487" s="75">
        <f>IF($M487="","",'入力(貼付）'!$A$2)</f>
      </c>
      <c r="B487" s="75"/>
      <c r="C487" s="75"/>
      <c r="D487" s="75"/>
      <c r="E487" s="76">
        <f>IF($M487="","",'入力(貼付）'!$B$2)</f>
      </c>
      <c r="F487" s="76"/>
      <c r="G487" s="76"/>
      <c r="H487" s="76">
        <f>IF($M487="","",'入力(貼付）'!$C$2)</f>
      </c>
      <c r="I487" s="76"/>
      <c r="J487" s="76"/>
      <c r="K487" s="37">
        <f>IF($M487="","",14)</f>
      </c>
      <c r="L487" s="26" t="s">
        <v>26</v>
      </c>
      <c r="M487" s="36">
        <f>IF('入力(貼付）'!$F$2&lt;14,"",'入力(貼付）'!$F$2)</f>
      </c>
      <c r="N487" s="77">
        <f>IF(K487="","",30)</f>
      </c>
      <c r="O487" s="77"/>
      <c r="P487" s="77"/>
    </row>
    <row r="488" spans="1:16" s="47" customFormat="1" ht="25.5" customHeight="1">
      <c r="A488" s="74" t="s">
        <v>2</v>
      </c>
      <c r="B488" s="74"/>
      <c r="C488" s="74"/>
      <c r="D488" s="74"/>
      <c r="E488" s="78">
        <f>IF(M487="","",$E$7)</f>
      </c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80"/>
    </row>
    <row r="489" spans="1:16" s="47" customFormat="1" ht="16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2"/>
      <c r="P489" s="10" t="s">
        <v>14</v>
      </c>
    </row>
    <row r="490" spans="1:16" s="47" customFormat="1" ht="22.5" customHeight="1">
      <c r="A490" s="8" t="s">
        <v>4</v>
      </c>
      <c r="B490" s="70" t="s">
        <v>7</v>
      </c>
      <c r="C490" s="70"/>
      <c r="D490" s="70"/>
      <c r="E490" s="70" t="s">
        <v>9</v>
      </c>
      <c r="F490" s="70"/>
      <c r="G490" s="70"/>
      <c r="H490" s="70"/>
      <c r="I490" s="70"/>
      <c r="J490" s="70"/>
      <c r="K490" s="70" t="s">
        <v>5</v>
      </c>
      <c r="L490" s="70"/>
      <c r="M490" s="70"/>
      <c r="N490" s="70"/>
      <c r="O490" s="70"/>
      <c r="P490" s="70"/>
    </row>
    <row r="491" spans="1:16" s="47" customFormat="1" ht="25.5" customHeight="1">
      <c r="A491" s="23">
        <v>261</v>
      </c>
      <c r="B491" s="81">
        <f>IF('入力(貼付）'!A267="","",'入力(貼付）'!A267)</f>
      </c>
      <c r="C491" s="81"/>
      <c r="D491" s="81"/>
      <c r="E491" s="82">
        <f>IF('入力(貼付）'!B267="","",'入力(貼付）'!B267)</f>
      </c>
      <c r="F491" s="83"/>
      <c r="G491" s="83"/>
      <c r="H491" s="83"/>
      <c r="I491" s="83"/>
      <c r="J491" s="84"/>
      <c r="K491" s="85">
        <f>IF('入力(貼付）'!C267="","",'入力(貼付）'!E267)</f>
      </c>
      <c r="L491" s="86"/>
      <c r="M491" s="86"/>
      <c r="N491" s="86"/>
      <c r="O491" s="86"/>
      <c r="P491" s="87"/>
    </row>
    <row r="492" spans="1:16" s="47" customFormat="1" ht="25.5" customHeight="1">
      <c r="A492" s="23">
        <v>262</v>
      </c>
      <c r="B492" s="81">
        <f>IF('入力(貼付）'!A268="","",'入力(貼付）'!A268)</f>
      </c>
      <c r="C492" s="81"/>
      <c r="D492" s="81"/>
      <c r="E492" s="82">
        <f>IF('入力(貼付）'!B268="","",'入力(貼付）'!B268)</f>
      </c>
      <c r="F492" s="83"/>
      <c r="G492" s="83"/>
      <c r="H492" s="83"/>
      <c r="I492" s="83"/>
      <c r="J492" s="84"/>
      <c r="K492" s="85">
        <f>IF('入力(貼付）'!C268="","",'入力(貼付）'!E268)</f>
      </c>
      <c r="L492" s="86"/>
      <c r="M492" s="86"/>
      <c r="N492" s="86"/>
      <c r="O492" s="86"/>
      <c r="P492" s="87"/>
    </row>
    <row r="493" spans="1:16" s="47" customFormat="1" ht="25.5" customHeight="1">
      <c r="A493" s="23">
        <v>263</v>
      </c>
      <c r="B493" s="81">
        <f>IF('入力(貼付）'!A269="","",'入力(貼付）'!A269)</f>
      </c>
      <c r="C493" s="81"/>
      <c r="D493" s="81"/>
      <c r="E493" s="82">
        <f>IF('入力(貼付）'!B269="","",'入力(貼付）'!B269)</f>
      </c>
      <c r="F493" s="83"/>
      <c r="G493" s="83"/>
      <c r="H493" s="83"/>
      <c r="I493" s="83"/>
      <c r="J493" s="84"/>
      <c r="K493" s="85">
        <f>IF('入力(貼付）'!C269="","",'入力(貼付）'!E269)</f>
      </c>
      <c r="L493" s="86"/>
      <c r="M493" s="86"/>
      <c r="N493" s="86"/>
      <c r="O493" s="86"/>
      <c r="P493" s="87"/>
    </row>
    <row r="494" spans="1:16" s="47" customFormat="1" ht="25.5" customHeight="1">
      <c r="A494" s="23">
        <v>264</v>
      </c>
      <c r="B494" s="81">
        <f>IF('入力(貼付）'!A270="","",'入力(貼付）'!A270)</f>
      </c>
      <c r="C494" s="81"/>
      <c r="D494" s="81"/>
      <c r="E494" s="82">
        <f>IF('入力(貼付）'!B270="","",'入力(貼付）'!B270)</f>
      </c>
      <c r="F494" s="83"/>
      <c r="G494" s="83"/>
      <c r="H494" s="83"/>
      <c r="I494" s="83"/>
      <c r="J494" s="84"/>
      <c r="K494" s="85">
        <f>IF('入力(貼付）'!C270="","",'入力(貼付）'!E270)</f>
      </c>
      <c r="L494" s="86"/>
      <c r="M494" s="86"/>
      <c r="N494" s="86"/>
      <c r="O494" s="86"/>
      <c r="P494" s="87"/>
    </row>
    <row r="495" spans="1:16" s="47" customFormat="1" ht="25.5" customHeight="1">
      <c r="A495" s="23">
        <v>265</v>
      </c>
      <c r="B495" s="81">
        <f>IF('入力(貼付）'!A271="","",'入力(貼付）'!A271)</f>
      </c>
      <c r="C495" s="81"/>
      <c r="D495" s="81"/>
      <c r="E495" s="82">
        <f>IF('入力(貼付）'!B271="","",'入力(貼付）'!B271)</f>
      </c>
      <c r="F495" s="83"/>
      <c r="G495" s="83"/>
      <c r="H495" s="83"/>
      <c r="I495" s="83"/>
      <c r="J495" s="84"/>
      <c r="K495" s="85">
        <f>IF('入力(貼付）'!C271="","",'入力(貼付）'!E271)</f>
      </c>
      <c r="L495" s="86"/>
      <c r="M495" s="86"/>
      <c r="N495" s="86"/>
      <c r="O495" s="86"/>
      <c r="P495" s="87"/>
    </row>
    <row r="496" spans="1:16" s="47" customFormat="1" ht="25.5" customHeight="1">
      <c r="A496" s="23">
        <v>266</v>
      </c>
      <c r="B496" s="81">
        <f>IF('入力(貼付）'!A272="","",'入力(貼付）'!A272)</f>
      </c>
      <c r="C496" s="81"/>
      <c r="D496" s="81"/>
      <c r="E496" s="82">
        <f>IF('入力(貼付）'!B272="","",'入力(貼付）'!B272)</f>
      </c>
      <c r="F496" s="83"/>
      <c r="G496" s="83"/>
      <c r="H496" s="83"/>
      <c r="I496" s="83"/>
      <c r="J496" s="84"/>
      <c r="K496" s="85">
        <f>IF('入力(貼付）'!C272="","",'入力(貼付）'!E272)</f>
      </c>
      <c r="L496" s="86"/>
      <c r="M496" s="86"/>
      <c r="N496" s="86"/>
      <c r="O496" s="86"/>
      <c r="P496" s="87"/>
    </row>
    <row r="497" spans="1:16" s="47" customFormat="1" ht="25.5" customHeight="1">
      <c r="A497" s="23">
        <v>267</v>
      </c>
      <c r="B497" s="81">
        <f>IF('入力(貼付）'!A273="","",'入力(貼付）'!A273)</f>
      </c>
      <c r="C497" s="81"/>
      <c r="D497" s="81"/>
      <c r="E497" s="82">
        <f>IF('入力(貼付）'!B273="","",'入力(貼付）'!B273)</f>
      </c>
      <c r="F497" s="83"/>
      <c r="G497" s="83"/>
      <c r="H497" s="83"/>
      <c r="I497" s="83"/>
      <c r="J497" s="84"/>
      <c r="K497" s="85">
        <f>IF('入力(貼付）'!C273="","",'入力(貼付）'!E273)</f>
      </c>
      <c r="L497" s="86"/>
      <c r="M497" s="86"/>
      <c r="N497" s="86"/>
      <c r="O497" s="86"/>
      <c r="P497" s="87"/>
    </row>
    <row r="498" spans="1:16" s="47" customFormat="1" ht="25.5" customHeight="1">
      <c r="A498" s="23">
        <v>268</v>
      </c>
      <c r="B498" s="81">
        <f>IF('入力(貼付）'!A274="","",'入力(貼付）'!A274)</f>
      </c>
      <c r="C498" s="81"/>
      <c r="D498" s="81"/>
      <c r="E498" s="82">
        <f>IF('入力(貼付）'!B274="","",'入力(貼付）'!B274)</f>
      </c>
      <c r="F498" s="83"/>
      <c r="G498" s="83"/>
      <c r="H498" s="83"/>
      <c r="I498" s="83"/>
      <c r="J498" s="84"/>
      <c r="K498" s="85">
        <f>IF('入力(貼付）'!C274="","",'入力(貼付）'!E274)</f>
      </c>
      <c r="L498" s="86"/>
      <c r="M498" s="86"/>
      <c r="N498" s="86"/>
      <c r="O498" s="86"/>
      <c r="P498" s="87"/>
    </row>
    <row r="499" spans="1:16" s="47" customFormat="1" ht="25.5" customHeight="1">
      <c r="A499" s="23">
        <v>269</v>
      </c>
      <c r="B499" s="81">
        <f>IF('入力(貼付）'!A275="","",'入力(貼付）'!A275)</f>
      </c>
      <c r="C499" s="81"/>
      <c r="D499" s="81"/>
      <c r="E499" s="82">
        <f>IF('入力(貼付）'!B275="","",'入力(貼付）'!B275)</f>
      </c>
      <c r="F499" s="83"/>
      <c r="G499" s="83"/>
      <c r="H499" s="83"/>
      <c r="I499" s="83"/>
      <c r="J499" s="84"/>
      <c r="K499" s="85">
        <f>IF('入力(貼付）'!C275="","",'入力(貼付）'!E275)</f>
      </c>
      <c r="L499" s="86"/>
      <c r="M499" s="86"/>
      <c r="N499" s="86"/>
      <c r="O499" s="86"/>
      <c r="P499" s="87"/>
    </row>
    <row r="500" spans="1:16" s="47" customFormat="1" ht="25.5" customHeight="1">
      <c r="A500" s="23">
        <v>270</v>
      </c>
      <c r="B500" s="81">
        <f>IF('入力(貼付）'!A276="","",'入力(貼付）'!A276)</f>
      </c>
      <c r="C500" s="81"/>
      <c r="D500" s="81"/>
      <c r="E500" s="82">
        <f>IF('入力(貼付）'!B276="","",'入力(貼付）'!B276)</f>
      </c>
      <c r="F500" s="83"/>
      <c r="G500" s="83"/>
      <c r="H500" s="83"/>
      <c r="I500" s="83"/>
      <c r="J500" s="84"/>
      <c r="K500" s="85">
        <f>IF('入力(貼付）'!C276="","",'入力(貼付）'!E276)</f>
      </c>
      <c r="L500" s="86"/>
      <c r="M500" s="86"/>
      <c r="N500" s="86"/>
      <c r="O500" s="86"/>
      <c r="P500" s="87"/>
    </row>
    <row r="501" spans="1:16" s="47" customFormat="1" ht="25.5" customHeight="1">
      <c r="A501" s="23">
        <v>271</v>
      </c>
      <c r="B501" s="81">
        <f>IF('入力(貼付）'!A277="","",'入力(貼付）'!A277)</f>
      </c>
      <c r="C501" s="81"/>
      <c r="D501" s="81"/>
      <c r="E501" s="82">
        <f>IF('入力(貼付）'!B277="","",'入力(貼付）'!B277)</f>
      </c>
      <c r="F501" s="83"/>
      <c r="G501" s="83"/>
      <c r="H501" s="83"/>
      <c r="I501" s="83"/>
      <c r="J501" s="84"/>
      <c r="K501" s="85">
        <f>IF('入力(貼付）'!C277="","",'入力(貼付）'!E277)</f>
      </c>
      <c r="L501" s="86"/>
      <c r="M501" s="86"/>
      <c r="N501" s="86"/>
      <c r="O501" s="86"/>
      <c r="P501" s="87"/>
    </row>
    <row r="502" spans="1:16" s="47" customFormat="1" ht="25.5" customHeight="1">
      <c r="A502" s="23">
        <v>272</v>
      </c>
      <c r="B502" s="81">
        <f>IF('入力(貼付）'!A278="","",'入力(貼付）'!A278)</f>
      </c>
      <c r="C502" s="81"/>
      <c r="D502" s="81"/>
      <c r="E502" s="82">
        <f>IF('入力(貼付）'!B278="","",'入力(貼付）'!B278)</f>
      </c>
      <c r="F502" s="83"/>
      <c r="G502" s="83"/>
      <c r="H502" s="83"/>
      <c r="I502" s="83"/>
      <c r="J502" s="84"/>
      <c r="K502" s="85">
        <f>IF('入力(貼付）'!C278="","",'入力(貼付）'!E278)</f>
      </c>
      <c r="L502" s="86"/>
      <c r="M502" s="86"/>
      <c r="N502" s="86"/>
      <c r="O502" s="86"/>
      <c r="P502" s="87"/>
    </row>
    <row r="503" spans="1:16" s="47" customFormat="1" ht="25.5" customHeight="1">
      <c r="A503" s="23">
        <v>273</v>
      </c>
      <c r="B503" s="81">
        <f>IF('入力(貼付）'!A279="","",'入力(貼付）'!A279)</f>
      </c>
      <c r="C503" s="81"/>
      <c r="D503" s="81"/>
      <c r="E503" s="82">
        <f>IF('入力(貼付）'!B279="","",'入力(貼付）'!B279)</f>
      </c>
      <c r="F503" s="83"/>
      <c r="G503" s="83"/>
      <c r="H503" s="83"/>
      <c r="I503" s="83"/>
      <c r="J503" s="84"/>
      <c r="K503" s="85">
        <f>IF('入力(貼付）'!C279="","",'入力(貼付）'!E279)</f>
      </c>
      <c r="L503" s="86"/>
      <c r="M503" s="86"/>
      <c r="N503" s="86"/>
      <c r="O503" s="86"/>
      <c r="P503" s="87"/>
    </row>
    <row r="504" spans="1:16" s="47" customFormat="1" ht="25.5" customHeight="1">
      <c r="A504" s="23">
        <v>274</v>
      </c>
      <c r="B504" s="81">
        <f>IF('入力(貼付）'!A280="","",'入力(貼付）'!A280)</f>
      </c>
      <c r="C504" s="81"/>
      <c r="D504" s="81"/>
      <c r="E504" s="82">
        <f>IF('入力(貼付）'!B280="","",'入力(貼付）'!B280)</f>
      </c>
      <c r="F504" s="83"/>
      <c r="G504" s="83"/>
      <c r="H504" s="83"/>
      <c r="I504" s="83"/>
      <c r="J504" s="84"/>
      <c r="K504" s="85">
        <f>IF('入力(貼付）'!C280="","",'入力(貼付）'!E280)</f>
      </c>
      <c r="L504" s="86"/>
      <c r="M504" s="86"/>
      <c r="N504" s="86"/>
      <c r="O504" s="86"/>
      <c r="P504" s="87"/>
    </row>
    <row r="505" spans="1:16" s="47" customFormat="1" ht="25.5" customHeight="1">
      <c r="A505" s="23">
        <v>275</v>
      </c>
      <c r="B505" s="81">
        <f>IF('入力(貼付）'!A281="","",'入力(貼付）'!A281)</f>
      </c>
      <c r="C505" s="81"/>
      <c r="D505" s="81"/>
      <c r="E505" s="82">
        <f>IF('入力(貼付）'!B281="","",'入力(貼付）'!B281)</f>
      </c>
      <c r="F505" s="83"/>
      <c r="G505" s="83"/>
      <c r="H505" s="83"/>
      <c r="I505" s="83"/>
      <c r="J505" s="84"/>
      <c r="K505" s="85">
        <f>IF('入力(貼付）'!C281="","",'入力(貼付）'!E281)</f>
      </c>
      <c r="L505" s="86"/>
      <c r="M505" s="86"/>
      <c r="N505" s="86"/>
      <c r="O505" s="86"/>
      <c r="P505" s="87"/>
    </row>
    <row r="506" spans="1:16" s="47" customFormat="1" ht="25.5" customHeight="1">
      <c r="A506" s="23">
        <v>276</v>
      </c>
      <c r="B506" s="81">
        <f>IF('入力(貼付）'!A282="","",'入力(貼付）'!A282)</f>
      </c>
      <c r="C506" s="81"/>
      <c r="D506" s="81"/>
      <c r="E506" s="82">
        <f>IF('入力(貼付）'!B282="","",'入力(貼付）'!B282)</f>
      </c>
      <c r="F506" s="83"/>
      <c r="G506" s="83"/>
      <c r="H506" s="83"/>
      <c r="I506" s="83"/>
      <c r="J506" s="84"/>
      <c r="K506" s="85">
        <f>IF('入力(貼付）'!C282="","",'入力(貼付）'!E282)</f>
      </c>
      <c r="L506" s="86"/>
      <c r="M506" s="86"/>
      <c r="N506" s="86"/>
      <c r="O506" s="86"/>
      <c r="P506" s="87"/>
    </row>
    <row r="507" spans="1:16" s="47" customFormat="1" ht="25.5" customHeight="1">
      <c r="A507" s="23">
        <v>277</v>
      </c>
      <c r="B507" s="81">
        <f>IF('入力(貼付）'!A283="","",'入力(貼付）'!A283)</f>
      </c>
      <c r="C507" s="81"/>
      <c r="D507" s="81"/>
      <c r="E507" s="82">
        <f>IF('入力(貼付）'!B283="","",'入力(貼付）'!B283)</f>
      </c>
      <c r="F507" s="83"/>
      <c r="G507" s="83"/>
      <c r="H507" s="83"/>
      <c r="I507" s="83"/>
      <c r="J507" s="84"/>
      <c r="K507" s="85">
        <f>IF('入力(貼付）'!C283="","",'入力(貼付）'!E283)</f>
      </c>
      <c r="L507" s="86"/>
      <c r="M507" s="86"/>
      <c r="N507" s="86"/>
      <c r="O507" s="86"/>
      <c r="P507" s="87"/>
    </row>
    <row r="508" spans="1:16" s="47" customFormat="1" ht="25.5" customHeight="1">
      <c r="A508" s="23">
        <v>278</v>
      </c>
      <c r="B508" s="81">
        <f>IF('入力(貼付）'!A284="","",'入力(貼付）'!A284)</f>
      </c>
      <c r="C508" s="81"/>
      <c r="D508" s="81"/>
      <c r="E508" s="82">
        <f>IF('入力(貼付）'!B284="","",'入力(貼付）'!B284)</f>
      </c>
      <c r="F508" s="83"/>
      <c r="G508" s="83"/>
      <c r="H508" s="83"/>
      <c r="I508" s="83"/>
      <c r="J508" s="84"/>
      <c r="K508" s="85">
        <f>IF('入力(貼付）'!C284="","",'入力(貼付）'!E284)</f>
      </c>
      <c r="L508" s="86"/>
      <c r="M508" s="86"/>
      <c r="N508" s="86"/>
      <c r="O508" s="86"/>
      <c r="P508" s="87"/>
    </row>
    <row r="509" spans="1:16" s="47" customFormat="1" ht="25.5" customHeight="1">
      <c r="A509" s="23">
        <v>279</v>
      </c>
      <c r="B509" s="81">
        <f>IF('入力(貼付）'!A285="","",'入力(貼付）'!A285)</f>
      </c>
      <c r="C509" s="81"/>
      <c r="D509" s="81"/>
      <c r="E509" s="82">
        <f>IF('入力(貼付）'!B285="","",'入力(貼付）'!B285)</f>
      </c>
      <c r="F509" s="83"/>
      <c r="G509" s="83"/>
      <c r="H509" s="83"/>
      <c r="I509" s="83"/>
      <c r="J509" s="84"/>
      <c r="K509" s="85">
        <f>IF('入力(貼付）'!C285="","",'入力(貼付）'!E285)</f>
      </c>
      <c r="L509" s="86"/>
      <c r="M509" s="86"/>
      <c r="N509" s="86"/>
      <c r="O509" s="86"/>
      <c r="P509" s="87"/>
    </row>
    <row r="510" spans="1:16" s="47" customFormat="1" ht="25.5" customHeight="1">
      <c r="A510" s="23">
        <v>280</v>
      </c>
      <c r="B510" s="81">
        <f>IF('入力(貼付）'!A286="","",'入力(貼付）'!A286)</f>
      </c>
      <c r="C510" s="81"/>
      <c r="D510" s="81"/>
      <c r="E510" s="82">
        <f>IF('入力(貼付）'!B286="","",'入力(貼付）'!B286)</f>
      </c>
      <c r="F510" s="83"/>
      <c r="G510" s="83"/>
      <c r="H510" s="83"/>
      <c r="I510" s="83"/>
      <c r="J510" s="84"/>
      <c r="K510" s="85">
        <f>IF('入力(貼付）'!C286="","",'入力(貼付）'!E286)</f>
      </c>
      <c r="L510" s="86"/>
      <c r="M510" s="86"/>
      <c r="N510" s="86"/>
      <c r="O510" s="86"/>
      <c r="P510" s="87"/>
    </row>
    <row r="511" spans="1:16" s="47" customFormat="1" ht="25.5" customHeight="1">
      <c r="A511" s="88" t="s">
        <v>12</v>
      </c>
      <c r="B511" s="89"/>
      <c r="C511" s="89"/>
      <c r="D511" s="90"/>
      <c r="E511" s="91">
        <f>IF(COUNT(B491:D510)=0,"",COUNT(B491:D510))</f>
      </c>
      <c r="F511" s="92"/>
      <c r="G511" s="92"/>
      <c r="H511" s="92"/>
      <c r="I511" s="92"/>
      <c r="J511" s="11" t="s">
        <v>6</v>
      </c>
      <c r="K511" s="85">
        <f>IF(SUM(K491:P510)=0,"",SUM(K491:P510))</f>
      </c>
      <c r="L511" s="86"/>
      <c r="M511" s="86"/>
      <c r="N511" s="86"/>
      <c r="O511" s="86"/>
      <c r="P511" s="87"/>
    </row>
    <row r="512" spans="1:16" s="47" customFormat="1" ht="13.5">
      <c r="A512" s="38" t="s">
        <v>36</v>
      </c>
      <c r="B512" s="38"/>
      <c r="C512" s="38"/>
      <c r="D512" s="38"/>
      <c r="E512" s="38"/>
      <c r="F512" s="38"/>
      <c r="G512" s="7"/>
      <c r="H512" s="7"/>
      <c r="I512" s="7"/>
      <c r="J512" s="7"/>
      <c r="K512" s="4"/>
      <c r="L512" s="4"/>
      <c r="M512" s="4"/>
      <c r="N512" s="4"/>
      <c r="O512" s="39"/>
      <c r="P512" s="4"/>
    </row>
    <row r="513" spans="1:16" s="47" customFormat="1" ht="13.5">
      <c r="A513" s="38" t="s">
        <v>37</v>
      </c>
      <c r="B513" s="38"/>
      <c r="C513" s="38"/>
      <c r="D513" s="38"/>
      <c r="E513" s="38"/>
      <c r="F513" s="38"/>
      <c r="G513" s="7"/>
      <c r="H513" s="7"/>
      <c r="I513" s="7"/>
      <c r="J513" s="7"/>
      <c r="K513" s="4"/>
      <c r="L513" s="4"/>
      <c r="M513" s="4"/>
      <c r="N513" s="4"/>
      <c r="O513" s="39"/>
      <c r="P513" s="4"/>
    </row>
    <row r="514" spans="1:16" s="47" customFormat="1" ht="13.5">
      <c r="A514" s="38" t="s">
        <v>38</v>
      </c>
      <c r="B514" s="38"/>
      <c r="C514" s="38"/>
      <c r="D514" s="38"/>
      <c r="E514" s="38"/>
      <c r="F514" s="38"/>
      <c r="G514" s="7"/>
      <c r="H514" s="7"/>
      <c r="I514" s="7"/>
      <c r="J514" s="7"/>
      <c r="K514" s="4"/>
      <c r="L514" s="4"/>
      <c r="M514" s="4"/>
      <c r="N514" s="4"/>
      <c r="O514" s="39"/>
      <c r="P514" s="4"/>
    </row>
    <row r="515" spans="1:16" s="47" customFormat="1" ht="13.5">
      <c r="A515" s="40" t="s">
        <v>39</v>
      </c>
      <c r="B515" s="7"/>
      <c r="C515" s="7"/>
      <c r="D515" s="7"/>
      <c r="E515" s="7"/>
      <c r="F515" s="7"/>
      <c r="G515" s="70" t="s">
        <v>40</v>
      </c>
      <c r="H515" s="70"/>
      <c r="I515" s="70"/>
      <c r="J515" s="70"/>
      <c r="K515" s="70"/>
      <c r="L515" s="70"/>
      <c r="M515" s="70"/>
      <c r="N515" s="70"/>
      <c r="O515" s="70"/>
      <c r="P515" s="70"/>
    </row>
    <row r="516" spans="1:16" s="47" customFormat="1" ht="25.5" customHeight="1">
      <c r="A516" s="70" t="s">
        <v>41</v>
      </c>
      <c r="B516" s="70"/>
      <c r="C516" s="70" t="s">
        <v>42</v>
      </c>
      <c r="D516" s="70"/>
      <c r="E516" s="41"/>
      <c r="F516" s="41"/>
      <c r="G516" s="93">
        <f>IF(E511="","",'入力(貼付）'!$D$2)</f>
      </c>
      <c r="H516" s="93"/>
      <c r="I516" s="88"/>
      <c r="J516" s="42" t="s">
        <v>6</v>
      </c>
      <c r="K516" s="94">
        <f>IF(K511="","",'入力(貼付）'!$E$2)</f>
      </c>
      <c r="L516" s="95"/>
      <c r="M516" s="95"/>
      <c r="N516" s="95"/>
      <c r="O516" s="95"/>
      <c r="P516" s="43" t="s">
        <v>43</v>
      </c>
    </row>
    <row r="517" spans="1:16" s="47" customFormat="1" ht="22.5" customHeight="1">
      <c r="A517" s="93"/>
      <c r="B517" s="93"/>
      <c r="C517" s="96"/>
      <c r="D517" s="96"/>
      <c r="E517" s="44"/>
      <c r="F517" s="44"/>
      <c r="G517" s="45"/>
      <c r="H517" s="44"/>
      <c r="I517" s="4"/>
      <c r="J517" s="4"/>
      <c r="K517" s="4"/>
      <c r="L517" s="4"/>
      <c r="M517" s="4"/>
      <c r="N517" s="4"/>
      <c r="O517" s="45"/>
      <c r="P517" s="4"/>
    </row>
    <row r="518" spans="1:16" s="47" customFormat="1" ht="22.5" customHeight="1">
      <c r="A518" s="93"/>
      <c r="B518" s="93"/>
      <c r="C518" s="96"/>
      <c r="D518" s="96"/>
      <c r="E518" s="46"/>
      <c r="F518" s="46"/>
      <c r="G518" s="61" t="s">
        <v>92</v>
      </c>
      <c r="H518" s="61"/>
      <c r="I518" s="61"/>
      <c r="J518" s="69">
        <f>IF(B491="","",$J$37)</f>
      </c>
      <c r="K518" s="69"/>
      <c r="L518" s="69"/>
      <c r="M518" s="69"/>
      <c r="N518" s="69"/>
      <c r="O518" s="69"/>
      <c r="P518" s="69"/>
    </row>
    <row r="519" spans="1:16" s="47" customFormat="1" ht="13.5">
      <c r="A519" s="71" t="s">
        <v>11</v>
      </c>
      <c r="B519" s="71"/>
      <c r="C519" s="71"/>
      <c r="D519" s="71"/>
      <c r="E519" s="71"/>
      <c r="F519" s="71"/>
      <c r="G519" s="71"/>
      <c r="H519" s="9"/>
      <c r="I519" s="4"/>
      <c r="J519" s="4"/>
      <c r="K519" s="4"/>
      <c r="L519" s="4"/>
      <c r="M519" s="7" t="s">
        <v>15</v>
      </c>
      <c r="N519" s="4"/>
      <c r="O519" s="5"/>
      <c r="P519" s="2"/>
    </row>
    <row r="520" spans="1:16" s="47" customFormat="1" ht="13.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</row>
    <row r="521" spans="1:111" s="1" customFormat="1" ht="24">
      <c r="A521" s="72" t="s">
        <v>0</v>
      </c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</row>
    <row r="522" spans="1:16" s="47" customFormat="1" ht="13.5">
      <c r="A522" s="6"/>
      <c r="B522" s="6"/>
      <c r="C522" s="6"/>
      <c r="D522" s="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2"/>
      <c r="P522" s="4"/>
    </row>
    <row r="523" spans="1:16" s="47" customFormat="1" ht="22.5" customHeight="1">
      <c r="A523" s="73" t="s">
        <v>10</v>
      </c>
      <c r="B523" s="73"/>
      <c r="C523" s="73"/>
      <c r="D523" s="73"/>
      <c r="E523" s="74" t="s">
        <v>8</v>
      </c>
      <c r="F523" s="74"/>
      <c r="G523" s="74"/>
      <c r="H523" s="74" t="s">
        <v>1</v>
      </c>
      <c r="I523" s="74"/>
      <c r="J523" s="74"/>
      <c r="K523" s="74" t="s">
        <v>13</v>
      </c>
      <c r="L523" s="74"/>
      <c r="M523" s="74"/>
      <c r="N523" s="74" t="s">
        <v>3</v>
      </c>
      <c r="O523" s="74"/>
      <c r="P523" s="74"/>
    </row>
    <row r="524" spans="1:16" s="47" customFormat="1" ht="25.5" customHeight="1">
      <c r="A524" s="75">
        <f>IF($M524="","",'入力(貼付）'!$A$2)</f>
      </c>
      <c r="B524" s="75"/>
      <c r="C524" s="75"/>
      <c r="D524" s="75"/>
      <c r="E524" s="76">
        <f>IF($M524="","",'入力(貼付）'!$B$2)</f>
      </c>
      <c r="F524" s="76"/>
      <c r="G524" s="76"/>
      <c r="H524" s="76">
        <f>IF($M524="","",'入力(貼付）'!$C$2)</f>
      </c>
      <c r="I524" s="76"/>
      <c r="J524" s="76"/>
      <c r="K524" s="37">
        <f>IF($M524="","",15)</f>
      </c>
      <c r="L524" s="26" t="s">
        <v>26</v>
      </c>
      <c r="M524" s="36">
        <f>IF('入力(貼付）'!$F$2&lt;15,"",'入力(貼付）'!$F$2)</f>
      </c>
      <c r="N524" s="77">
        <f>IF(K524="","",30)</f>
      </c>
      <c r="O524" s="77"/>
      <c r="P524" s="77"/>
    </row>
    <row r="525" spans="1:16" s="47" customFormat="1" ht="25.5" customHeight="1">
      <c r="A525" s="74" t="s">
        <v>2</v>
      </c>
      <c r="B525" s="74"/>
      <c r="C525" s="74"/>
      <c r="D525" s="74"/>
      <c r="E525" s="78">
        <f>IF(M524="","",$E$7)</f>
      </c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80"/>
    </row>
    <row r="526" spans="1:16" s="47" customFormat="1" ht="16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2"/>
      <c r="P526" s="10" t="s">
        <v>14</v>
      </c>
    </row>
    <row r="527" spans="1:16" s="47" customFormat="1" ht="22.5" customHeight="1">
      <c r="A527" s="8" t="s">
        <v>4</v>
      </c>
      <c r="B527" s="70" t="s">
        <v>7</v>
      </c>
      <c r="C527" s="70"/>
      <c r="D527" s="70"/>
      <c r="E527" s="70" t="s">
        <v>9</v>
      </c>
      <c r="F527" s="70"/>
      <c r="G527" s="70"/>
      <c r="H527" s="70"/>
      <c r="I527" s="70"/>
      <c r="J527" s="70"/>
      <c r="K527" s="70" t="s">
        <v>5</v>
      </c>
      <c r="L527" s="70"/>
      <c r="M527" s="70"/>
      <c r="N527" s="70"/>
      <c r="O527" s="70"/>
      <c r="P527" s="70"/>
    </row>
    <row r="528" spans="1:16" s="47" customFormat="1" ht="25.5" customHeight="1">
      <c r="A528" s="23">
        <v>281</v>
      </c>
      <c r="B528" s="81">
        <f>IF('入力(貼付）'!A287="","",'入力(貼付）'!A287)</f>
      </c>
      <c r="C528" s="81"/>
      <c r="D528" s="81"/>
      <c r="E528" s="82">
        <f>IF('入力(貼付）'!B287="","",'入力(貼付）'!B287)</f>
      </c>
      <c r="F528" s="83"/>
      <c r="G528" s="83"/>
      <c r="H528" s="83"/>
      <c r="I528" s="83"/>
      <c r="J528" s="84"/>
      <c r="K528" s="85">
        <f>IF('入力(貼付）'!C287="","",'入力(貼付）'!E287)</f>
      </c>
      <c r="L528" s="86"/>
      <c r="M528" s="86"/>
      <c r="N528" s="86"/>
      <c r="O528" s="86"/>
      <c r="P528" s="87"/>
    </row>
    <row r="529" spans="1:16" s="47" customFormat="1" ht="25.5" customHeight="1">
      <c r="A529" s="23">
        <v>282</v>
      </c>
      <c r="B529" s="81">
        <f>IF('入力(貼付）'!A288="","",'入力(貼付）'!A288)</f>
      </c>
      <c r="C529" s="81"/>
      <c r="D529" s="81"/>
      <c r="E529" s="82">
        <f>IF('入力(貼付）'!B288="","",'入力(貼付）'!B288)</f>
      </c>
      <c r="F529" s="83"/>
      <c r="G529" s="83"/>
      <c r="H529" s="83"/>
      <c r="I529" s="83"/>
      <c r="J529" s="84"/>
      <c r="K529" s="85">
        <f>IF('入力(貼付）'!C288="","",'入力(貼付）'!E288)</f>
      </c>
      <c r="L529" s="86"/>
      <c r="M529" s="86"/>
      <c r="N529" s="86"/>
      <c r="O529" s="86"/>
      <c r="P529" s="87"/>
    </row>
    <row r="530" spans="1:16" s="47" customFormat="1" ht="25.5" customHeight="1">
      <c r="A530" s="23">
        <v>283</v>
      </c>
      <c r="B530" s="81">
        <f>IF('入力(貼付）'!A289="","",'入力(貼付）'!A289)</f>
      </c>
      <c r="C530" s="81"/>
      <c r="D530" s="81"/>
      <c r="E530" s="82">
        <f>IF('入力(貼付）'!B289="","",'入力(貼付）'!B289)</f>
      </c>
      <c r="F530" s="83"/>
      <c r="G530" s="83"/>
      <c r="H530" s="83"/>
      <c r="I530" s="83"/>
      <c r="J530" s="84"/>
      <c r="K530" s="85">
        <f>IF('入力(貼付）'!C289="","",'入力(貼付）'!E289)</f>
      </c>
      <c r="L530" s="86"/>
      <c r="M530" s="86"/>
      <c r="N530" s="86"/>
      <c r="O530" s="86"/>
      <c r="P530" s="87"/>
    </row>
    <row r="531" spans="1:16" s="47" customFormat="1" ht="25.5" customHeight="1">
      <c r="A531" s="23">
        <v>284</v>
      </c>
      <c r="B531" s="81">
        <f>IF('入力(貼付）'!A290="","",'入力(貼付）'!A290)</f>
      </c>
      <c r="C531" s="81"/>
      <c r="D531" s="81"/>
      <c r="E531" s="82">
        <f>IF('入力(貼付）'!B290="","",'入力(貼付）'!B290)</f>
      </c>
      <c r="F531" s="83"/>
      <c r="G531" s="83"/>
      <c r="H531" s="83"/>
      <c r="I531" s="83"/>
      <c r="J531" s="84"/>
      <c r="K531" s="85">
        <f>IF('入力(貼付）'!C290="","",'入力(貼付）'!E290)</f>
      </c>
      <c r="L531" s="86"/>
      <c r="M531" s="86"/>
      <c r="N531" s="86"/>
      <c r="O531" s="86"/>
      <c r="P531" s="87"/>
    </row>
    <row r="532" spans="1:16" s="47" customFormat="1" ht="25.5" customHeight="1">
      <c r="A532" s="23">
        <v>285</v>
      </c>
      <c r="B532" s="81">
        <f>IF('入力(貼付）'!A291="","",'入力(貼付）'!A291)</f>
      </c>
      <c r="C532" s="81"/>
      <c r="D532" s="81"/>
      <c r="E532" s="82">
        <f>IF('入力(貼付）'!B291="","",'入力(貼付）'!B291)</f>
      </c>
      <c r="F532" s="83"/>
      <c r="G532" s="83"/>
      <c r="H532" s="83"/>
      <c r="I532" s="83"/>
      <c r="J532" s="84"/>
      <c r="K532" s="85">
        <f>IF('入力(貼付）'!C291="","",'入力(貼付）'!E291)</f>
      </c>
      <c r="L532" s="86"/>
      <c r="M532" s="86"/>
      <c r="N532" s="86"/>
      <c r="O532" s="86"/>
      <c r="P532" s="87"/>
    </row>
    <row r="533" spans="1:16" s="47" customFormat="1" ht="25.5" customHeight="1">
      <c r="A533" s="23">
        <v>286</v>
      </c>
      <c r="B533" s="81">
        <f>IF('入力(貼付）'!A292="","",'入力(貼付）'!A292)</f>
      </c>
      <c r="C533" s="81"/>
      <c r="D533" s="81"/>
      <c r="E533" s="82">
        <f>IF('入力(貼付）'!B292="","",'入力(貼付）'!B292)</f>
      </c>
      <c r="F533" s="83"/>
      <c r="G533" s="83"/>
      <c r="H533" s="83"/>
      <c r="I533" s="83"/>
      <c r="J533" s="84"/>
      <c r="K533" s="85">
        <f>IF('入力(貼付）'!C292="","",'入力(貼付）'!E292)</f>
      </c>
      <c r="L533" s="86"/>
      <c r="M533" s="86"/>
      <c r="N533" s="86"/>
      <c r="O533" s="86"/>
      <c r="P533" s="87"/>
    </row>
    <row r="534" spans="1:16" s="47" customFormat="1" ht="25.5" customHeight="1">
      <c r="A534" s="23">
        <v>287</v>
      </c>
      <c r="B534" s="81">
        <f>IF('入力(貼付）'!A293="","",'入力(貼付）'!A293)</f>
      </c>
      <c r="C534" s="81"/>
      <c r="D534" s="81"/>
      <c r="E534" s="82">
        <f>IF('入力(貼付）'!B293="","",'入力(貼付）'!B293)</f>
      </c>
      <c r="F534" s="83"/>
      <c r="G534" s="83"/>
      <c r="H534" s="83"/>
      <c r="I534" s="83"/>
      <c r="J534" s="84"/>
      <c r="K534" s="85">
        <f>IF('入力(貼付）'!C293="","",'入力(貼付）'!E293)</f>
      </c>
      <c r="L534" s="86"/>
      <c r="M534" s="86"/>
      <c r="N534" s="86"/>
      <c r="O534" s="86"/>
      <c r="P534" s="87"/>
    </row>
    <row r="535" spans="1:16" s="47" customFormat="1" ht="25.5" customHeight="1">
      <c r="A535" s="23">
        <v>288</v>
      </c>
      <c r="B535" s="81">
        <f>IF('入力(貼付）'!A294="","",'入力(貼付）'!A294)</f>
      </c>
      <c r="C535" s="81"/>
      <c r="D535" s="81"/>
      <c r="E535" s="82">
        <f>IF('入力(貼付）'!B294="","",'入力(貼付）'!B294)</f>
      </c>
      <c r="F535" s="83"/>
      <c r="G535" s="83"/>
      <c r="H535" s="83"/>
      <c r="I535" s="83"/>
      <c r="J535" s="84"/>
      <c r="K535" s="85">
        <f>IF('入力(貼付）'!C294="","",'入力(貼付）'!E294)</f>
      </c>
      <c r="L535" s="86"/>
      <c r="M535" s="86"/>
      <c r="N535" s="86"/>
      <c r="O535" s="86"/>
      <c r="P535" s="87"/>
    </row>
    <row r="536" spans="1:16" s="47" customFormat="1" ht="25.5" customHeight="1">
      <c r="A536" s="23">
        <v>289</v>
      </c>
      <c r="B536" s="81">
        <f>IF('入力(貼付）'!A295="","",'入力(貼付）'!A295)</f>
      </c>
      <c r="C536" s="81"/>
      <c r="D536" s="81"/>
      <c r="E536" s="82">
        <f>IF('入力(貼付）'!B295="","",'入力(貼付）'!B295)</f>
      </c>
      <c r="F536" s="83"/>
      <c r="G536" s="83"/>
      <c r="H536" s="83"/>
      <c r="I536" s="83"/>
      <c r="J536" s="84"/>
      <c r="K536" s="85">
        <f>IF('入力(貼付）'!C295="","",'入力(貼付）'!E295)</f>
      </c>
      <c r="L536" s="86"/>
      <c r="M536" s="86"/>
      <c r="N536" s="86"/>
      <c r="O536" s="86"/>
      <c r="P536" s="87"/>
    </row>
    <row r="537" spans="1:16" s="47" customFormat="1" ht="25.5" customHeight="1">
      <c r="A537" s="23">
        <v>290</v>
      </c>
      <c r="B537" s="81">
        <f>IF('入力(貼付）'!A296="","",'入力(貼付）'!A296)</f>
      </c>
      <c r="C537" s="81"/>
      <c r="D537" s="81"/>
      <c r="E537" s="82">
        <f>IF('入力(貼付）'!B296="","",'入力(貼付）'!B296)</f>
      </c>
      <c r="F537" s="83"/>
      <c r="G537" s="83"/>
      <c r="H537" s="83"/>
      <c r="I537" s="83"/>
      <c r="J537" s="84"/>
      <c r="K537" s="85">
        <f>IF('入力(貼付）'!C296="","",'入力(貼付）'!E296)</f>
      </c>
      <c r="L537" s="86"/>
      <c r="M537" s="86"/>
      <c r="N537" s="86"/>
      <c r="O537" s="86"/>
      <c r="P537" s="87"/>
    </row>
    <row r="538" spans="1:16" s="47" customFormat="1" ht="25.5" customHeight="1">
      <c r="A538" s="23">
        <v>291</v>
      </c>
      <c r="B538" s="81">
        <f>IF('入力(貼付）'!A297="","",'入力(貼付）'!A297)</f>
      </c>
      <c r="C538" s="81"/>
      <c r="D538" s="81"/>
      <c r="E538" s="82">
        <f>IF('入力(貼付）'!B297="","",'入力(貼付）'!B297)</f>
      </c>
      <c r="F538" s="83"/>
      <c r="G538" s="83"/>
      <c r="H538" s="83"/>
      <c r="I538" s="83"/>
      <c r="J538" s="84"/>
      <c r="K538" s="85">
        <f>IF('入力(貼付）'!C297="","",'入力(貼付）'!E297)</f>
      </c>
      <c r="L538" s="86"/>
      <c r="M538" s="86"/>
      <c r="N538" s="86"/>
      <c r="O538" s="86"/>
      <c r="P538" s="87"/>
    </row>
    <row r="539" spans="1:16" s="47" customFormat="1" ht="25.5" customHeight="1">
      <c r="A539" s="23">
        <v>292</v>
      </c>
      <c r="B539" s="81">
        <f>IF('入力(貼付）'!A298="","",'入力(貼付）'!A298)</f>
      </c>
      <c r="C539" s="81"/>
      <c r="D539" s="81"/>
      <c r="E539" s="82">
        <f>IF('入力(貼付）'!B298="","",'入力(貼付）'!B298)</f>
      </c>
      <c r="F539" s="83"/>
      <c r="G539" s="83"/>
      <c r="H539" s="83"/>
      <c r="I539" s="83"/>
      <c r="J539" s="84"/>
      <c r="K539" s="85">
        <f>IF('入力(貼付）'!C298="","",'入力(貼付）'!E298)</f>
      </c>
      <c r="L539" s="86"/>
      <c r="M539" s="86"/>
      <c r="N539" s="86"/>
      <c r="O539" s="86"/>
      <c r="P539" s="87"/>
    </row>
    <row r="540" spans="1:16" s="47" customFormat="1" ht="25.5" customHeight="1">
      <c r="A540" s="23">
        <v>293</v>
      </c>
      <c r="B540" s="81">
        <f>IF('入力(貼付）'!A299="","",'入力(貼付）'!A299)</f>
      </c>
      <c r="C540" s="81"/>
      <c r="D540" s="81"/>
      <c r="E540" s="82">
        <f>IF('入力(貼付）'!B299="","",'入力(貼付）'!B299)</f>
      </c>
      <c r="F540" s="83"/>
      <c r="G540" s="83"/>
      <c r="H540" s="83"/>
      <c r="I540" s="83"/>
      <c r="J540" s="84"/>
      <c r="K540" s="85">
        <f>IF('入力(貼付）'!C299="","",'入力(貼付）'!E299)</f>
      </c>
      <c r="L540" s="86"/>
      <c r="M540" s="86"/>
      <c r="N540" s="86"/>
      <c r="O540" s="86"/>
      <c r="P540" s="87"/>
    </row>
    <row r="541" spans="1:16" s="47" customFormat="1" ht="25.5" customHeight="1">
      <c r="A541" s="23">
        <v>294</v>
      </c>
      <c r="B541" s="81">
        <f>IF('入力(貼付）'!A300="","",'入力(貼付）'!A300)</f>
      </c>
      <c r="C541" s="81"/>
      <c r="D541" s="81"/>
      <c r="E541" s="82">
        <f>IF('入力(貼付）'!B300="","",'入力(貼付）'!B300)</f>
      </c>
      <c r="F541" s="83"/>
      <c r="G541" s="83"/>
      <c r="H541" s="83"/>
      <c r="I541" s="83"/>
      <c r="J541" s="84"/>
      <c r="K541" s="85">
        <f>IF('入力(貼付）'!C300="","",'入力(貼付）'!E300)</f>
      </c>
      <c r="L541" s="86"/>
      <c r="M541" s="86"/>
      <c r="N541" s="86"/>
      <c r="O541" s="86"/>
      <c r="P541" s="87"/>
    </row>
    <row r="542" spans="1:16" s="47" customFormat="1" ht="25.5" customHeight="1">
      <c r="A542" s="23">
        <v>295</v>
      </c>
      <c r="B542" s="81">
        <f>IF('入力(貼付）'!A301="","",'入力(貼付）'!A301)</f>
      </c>
      <c r="C542" s="81"/>
      <c r="D542" s="81"/>
      <c r="E542" s="82">
        <f>IF('入力(貼付）'!B301="","",'入力(貼付）'!B301)</f>
      </c>
      <c r="F542" s="83"/>
      <c r="G542" s="83"/>
      <c r="H542" s="83"/>
      <c r="I542" s="83"/>
      <c r="J542" s="84"/>
      <c r="K542" s="85">
        <f>IF('入力(貼付）'!C301="","",'入力(貼付）'!E301)</f>
      </c>
      <c r="L542" s="86"/>
      <c r="M542" s="86"/>
      <c r="N542" s="86"/>
      <c r="O542" s="86"/>
      <c r="P542" s="87"/>
    </row>
    <row r="543" spans="1:16" s="47" customFormat="1" ht="25.5" customHeight="1">
      <c r="A543" s="23">
        <v>296</v>
      </c>
      <c r="B543" s="81">
        <f>IF('入力(貼付）'!A302="","",'入力(貼付）'!A302)</f>
      </c>
      <c r="C543" s="81"/>
      <c r="D543" s="81"/>
      <c r="E543" s="82">
        <f>IF('入力(貼付）'!B302="","",'入力(貼付）'!B302)</f>
      </c>
      <c r="F543" s="83"/>
      <c r="G543" s="83"/>
      <c r="H543" s="83"/>
      <c r="I543" s="83"/>
      <c r="J543" s="84"/>
      <c r="K543" s="85">
        <f>IF('入力(貼付）'!C302="","",'入力(貼付）'!E302)</f>
      </c>
      <c r="L543" s="86"/>
      <c r="M543" s="86"/>
      <c r="N543" s="86"/>
      <c r="O543" s="86"/>
      <c r="P543" s="87"/>
    </row>
    <row r="544" spans="1:16" s="47" customFormat="1" ht="25.5" customHeight="1">
      <c r="A544" s="23">
        <v>297</v>
      </c>
      <c r="B544" s="81">
        <f>IF('入力(貼付）'!A303="","",'入力(貼付）'!A303)</f>
      </c>
      <c r="C544" s="81"/>
      <c r="D544" s="81"/>
      <c r="E544" s="82">
        <f>IF('入力(貼付）'!B303="","",'入力(貼付）'!B303)</f>
      </c>
      <c r="F544" s="83"/>
      <c r="G544" s="83"/>
      <c r="H544" s="83"/>
      <c r="I544" s="83"/>
      <c r="J544" s="84"/>
      <c r="K544" s="85">
        <f>IF('入力(貼付）'!C303="","",'入力(貼付）'!E303)</f>
      </c>
      <c r="L544" s="86"/>
      <c r="M544" s="86"/>
      <c r="N544" s="86"/>
      <c r="O544" s="86"/>
      <c r="P544" s="87"/>
    </row>
    <row r="545" spans="1:16" s="47" customFormat="1" ht="25.5" customHeight="1">
      <c r="A545" s="23">
        <v>298</v>
      </c>
      <c r="B545" s="81">
        <f>IF('入力(貼付）'!A304="","",'入力(貼付）'!A304)</f>
      </c>
      <c r="C545" s="81"/>
      <c r="D545" s="81"/>
      <c r="E545" s="82">
        <f>IF('入力(貼付）'!B304="","",'入力(貼付）'!B304)</f>
      </c>
      <c r="F545" s="83"/>
      <c r="G545" s="83"/>
      <c r="H545" s="83"/>
      <c r="I545" s="83"/>
      <c r="J545" s="84"/>
      <c r="K545" s="85">
        <f>IF('入力(貼付）'!C304="","",'入力(貼付）'!E304)</f>
      </c>
      <c r="L545" s="86"/>
      <c r="M545" s="86"/>
      <c r="N545" s="86"/>
      <c r="O545" s="86"/>
      <c r="P545" s="87"/>
    </row>
    <row r="546" spans="1:16" s="47" customFormat="1" ht="25.5" customHeight="1">
      <c r="A546" s="23">
        <v>299</v>
      </c>
      <c r="B546" s="81">
        <f>IF('入力(貼付）'!A305="","",'入力(貼付）'!A305)</f>
      </c>
      <c r="C546" s="81"/>
      <c r="D546" s="81"/>
      <c r="E546" s="82">
        <f>IF('入力(貼付）'!B305="","",'入力(貼付）'!B305)</f>
      </c>
      <c r="F546" s="83"/>
      <c r="G546" s="83"/>
      <c r="H546" s="83"/>
      <c r="I546" s="83"/>
      <c r="J546" s="84"/>
      <c r="K546" s="85">
        <f>IF('入力(貼付）'!C305="","",'入力(貼付）'!E305)</f>
      </c>
      <c r="L546" s="86"/>
      <c r="M546" s="86"/>
      <c r="N546" s="86"/>
      <c r="O546" s="86"/>
      <c r="P546" s="87"/>
    </row>
    <row r="547" spans="1:16" s="47" customFormat="1" ht="25.5" customHeight="1">
      <c r="A547" s="23">
        <v>300</v>
      </c>
      <c r="B547" s="81">
        <f>IF('入力(貼付）'!A306="","",'入力(貼付）'!A306)</f>
      </c>
      <c r="C547" s="81"/>
      <c r="D547" s="81"/>
      <c r="E547" s="82">
        <f>IF('入力(貼付）'!B306="","",'入力(貼付）'!B306)</f>
      </c>
      <c r="F547" s="83"/>
      <c r="G547" s="83"/>
      <c r="H547" s="83"/>
      <c r="I547" s="83"/>
      <c r="J547" s="84"/>
      <c r="K547" s="85">
        <f>IF('入力(貼付）'!C306="","",'入力(貼付）'!E306)</f>
      </c>
      <c r="L547" s="86"/>
      <c r="M547" s="86"/>
      <c r="N547" s="86"/>
      <c r="O547" s="86"/>
      <c r="P547" s="87"/>
    </row>
    <row r="548" spans="1:16" s="47" customFormat="1" ht="25.5" customHeight="1">
      <c r="A548" s="88" t="s">
        <v>12</v>
      </c>
      <c r="B548" s="89"/>
      <c r="C548" s="89"/>
      <c r="D548" s="90"/>
      <c r="E548" s="91">
        <f>IF(COUNT(B528:D547)=0,"",COUNT(B528:D547))</f>
      </c>
      <c r="F548" s="92"/>
      <c r="G548" s="92"/>
      <c r="H548" s="92"/>
      <c r="I548" s="92"/>
      <c r="J548" s="11" t="s">
        <v>6</v>
      </c>
      <c r="K548" s="85">
        <f>IF(SUM(K528:P547)=0,"",SUM(K528:P547))</f>
      </c>
      <c r="L548" s="86"/>
      <c r="M548" s="86"/>
      <c r="N548" s="86"/>
      <c r="O548" s="86"/>
      <c r="P548" s="87"/>
    </row>
    <row r="549" spans="1:16" s="47" customFormat="1" ht="13.5">
      <c r="A549" s="38" t="s">
        <v>36</v>
      </c>
      <c r="B549" s="38"/>
      <c r="C549" s="38"/>
      <c r="D549" s="38"/>
      <c r="E549" s="38"/>
      <c r="F549" s="38"/>
      <c r="G549" s="7"/>
      <c r="H549" s="7"/>
      <c r="I549" s="7"/>
      <c r="J549" s="7"/>
      <c r="K549" s="4"/>
      <c r="L549" s="4"/>
      <c r="M549" s="4"/>
      <c r="N549" s="4"/>
      <c r="O549" s="39"/>
      <c r="P549" s="4"/>
    </row>
    <row r="550" spans="1:16" s="47" customFormat="1" ht="13.5">
      <c r="A550" s="38" t="s">
        <v>37</v>
      </c>
      <c r="B550" s="38"/>
      <c r="C550" s="38"/>
      <c r="D550" s="38"/>
      <c r="E550" s="38"/>
      <c r="F550" s="38"/>
      <c r="G550" s="7"/>
      <c r="H550" s="7"/>
      <c r="I550" s="7"/>
      <c r="J550" s="7"/>
      <c r="K550" s="4"/>
      <c r="L550" s="4"/>
      <c r="M550" s="4"/>
      <c r="N550" s="4"/>
      <c r="O550" s="39"/>
      <c r="P550" s="4"/>
    </row>
    <row r="551" spans="1:16" s="47" customFormat="1" ht="13.5">
      <c r="A551" s="38" t="s">
        <v>38</v>
      </c>
      <c r="B551" s="38"/>
      <c r="C551" s="38"/>
      <c r="D551" s="38"/>
      <c r="E551" s="38"/>
      <c r="F551" s="38"/>
      <c r="G551" s="7"/>
      <c r="H551" s="7"/>
      <c r="I551" s="7"/>
      <c r="J551" s="7"/>
      <c r="K551" s="4"/>
      <c r="L551" s="4"/>
      <c r="M551" s="4"/>
      <c r="N551" s="4"/>
      <c r="O551" s="39"/>
      <c r="P551" s="4"/>
    </row>
    <row r="552" spans="1:16" s="47" customFormat="1" ht="13.5">
      <c r="A552" s="40" t="s">
        <v>39</v>
      </c>
      <c r="B552" s="7"/>
      <c r="C552" s="7"/>
      <c r="D552" s="7"/>
      <c r="E552" s="7"/>
      <c r="F552" s="7"/>
      <c r="G552" s="70" t="s">
        <v>40</v>
      </c>
      <c r="H552" s="70"/>
      <c r="I552" s="70"/>
      <c r="J552" s="70"/>
      <c r="K552" s="70"/>
      <c r="L552" s="70"/>
      <c r="M552" s="70"/>
      <c r="N552" s="70"/>
      <c r="O552" s="70"/>
      <c r="P552" s="70"/>
    </row>
    <row r="553" spans="1:16" s="47" customFormat="1" ht="25.5" customHeight="1">
      <c r="A553" s="70" t="s">
        <v>41</v>
      </c>
      <c r="B553" s="70"/>
      <c r="C553" s="70" t="s">
        <v>42</v>
      </c>
      <c r="D553" s="70"/>
      <c r="E553" s="41"/>
      <c r="F553" s="41"/>
      <c r="G553" s="93">
        <f>IF(E548="","",'入力(貼付）'!$D$2)</f>
      </c>
      <c r="H553" s="93"/>
      <c r="I553" s="88"/>
      <c r="J553" s="42" t="s">
        <v>6</v>
      </c>
      <c r="K553" s="94">
        <f>IF(K548="","",'入力(貼付）'!$E$2)</f>
      </c>
      <c r="L553" s="95"/>
      <c r="M553" s="95"/>
      <c r="N553" s="95"/>
      <c r="O553" s="95"/>
      <c r="P553" s="43" t="s">
        <v>43</v>
      </c>
    </row>
    <row r="554" spans="1:16" s="47" customFormat="1" ht="22.5" customHeight="1">
      <c r="A554" s="93"/>
      <c r="B554" s="93"/>
      <c r="C554" s="96"/>
      <c r="D554" s="96"/>
      <c r="E554" s="44"/>
      <c r="F554" s="44"/>
      <c r="G554" s="45"/>
      <c r="H554" s="44"/>
      <c r="I554" s="4"/>
      <c r="J554" s="4"/>
      <c r="K554" s="4"/>
      <c r="L554" s="4"/>
      <c r="M554" s="4"/>
      <c r="N554" s="4"/>
      <c r="O554" s="45"/>
      <c r="P554" s="4"/>
    </row>
    <row r="555" spans="1:16" s="47" customFormat="1" ht="22.5" customHeight="1">
      <c r="A555" s="93"/>
      <c r="B555" s="93"/>
      <c r="C555" s="96"/>
      <c r="D555" s="96"/>
      <c r="E555" s="46"/>
      <c r="F555" s="46"/>
      <c r="G555" s="61" t="s">
        <v>92</v>
      </c>
      <c r="H555" s="61"/>
      <c r="I555" s="61"/>
      <c r="J555" s="69">
        <f>IF(B528="","",$J$37)</f>
      </c>
      <c r="K555" s="69"/>
      <c r="L555" s="69"/>
      <c r="M555" s="69"/>
      <c r="N555" s="69"/>
      <c r="O555" s="69"/>
      <c r="P555" s="69"/>
    </row>
    <row r="556" spans="1:16" s="47" customFormat="1" ht="13.5">
      <c r="A556" s="71" t="s">
        <v>11</v>
      </c>
      <c r="B556" s="71"/>
      <c r="C556" s="71"/>
      <c r="D556" s="71"/>
      <c r="E556" s="71"/>
      <c r="F556" s="71"/>
      <c r="G556" s="71"/>
      <c r="H556" s="9"/>
      <c r="I556" s="4"/>
      <c r="J556" s="4"/>
      <c r="K556" s="4"/>
      <c r="L556" s="4"/>
      <c r="M556" s="7" t="s">
        <v>15</v>
      </c>
      <c r="N556" s="4"/>
      <c r="O556" s="5"/>
      <c r="P556" s="2"/>
    </row>
    <row r="557" spans="1:16" s="47" customFormat="1" ht="13.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</row>
    <row r="558" spans="1:111" s="1" customFormat="1" ht="24">
      <c r="A558" s="72" t="s">
        <v>0</v>
      </c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</row>
    <row r="559" spans="1:16" s="47" customFormat="1" ht="13.5">
      <c r="A559" s="6"/>
      <c r="B559" s="6"/>
      <c r="C559" s="6"/>
      <c r="D559" s="2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2"/>
      <c r="P559" s="4"/>
    </row>
    <row r="560" spans="1:16" s="47" customFormat="1" ht="22.5" customHeight="1">
      <c r="A560" s="73" t="s">
        <v>10</v>
      </c>
      <c r="B560" s="73"/>
      <c r="C560" s="73"/>
      <c r="D560" s="73"/>
      <c r="E560" s="74" t="s">
        <v>8</v>
      </c>
      <c r="F560" s="74"/>
      <c r="G560" s="74"/>
      <c r="H560" s="74" t="s">
        <v>1</v>
      </c>
      <c r="I560" s="74"/>
      <c r="J560" s="74"/>
      <c r="K560" s="74" t="s">
        <v>13</v>
      </c>
      <c r="L560" s="74"/>
      <c r="M560" s="74"/>
      <c r="N560" s="74" t="s">
        <v>3</v>
      </c>
      <c r="O560" s="74"/>
      <c r="P560" s="74"/>
    </row>
    <row r="561" spans="1:16" s="47" customFormat="1" ht="25.5" customHeight="1">
      <c r="A561" s="75">
        <f>IF($M561="","",'入力(貼付）'!$A$2)</f>
      </c>
      <c r="B561" s="75"/>
      <c r="C561" s="75"/>
      <c r="D561" s="75"/>
      <c r="E561" s="76">
        <f>IF($M561="","",'入力(貼付）'!$B$2)</f>
      </c>
      <c r="F561" s="76"/>
      <c r="G561" s="76"/>
      <c r="H561" s="76">
        <f>IF($M561="","",'入力(貼付）'!$C$2)</f>
      </c>
      <c r="I561" s="76"/>
      <c r="J561" s="76"/>
      <c r="K561" s="37">
        <f>IF($M561="","",16)</f>
      </c>
      <c r="L561" s="26" t="s">
        <v>26</v>
      </c>
      <c r="M561" s="36">
        <f>IF('入力(貼付）'!$F$2&lt;16,"",'入力(貼付）'!$F$2)</f>
      </c>
      <c r="N561" s="77">
        <f>IF(K561="","",30)</f>
      </c>
      <c r="O561" s="77"/>
      <c r="P561" s="77"/>
    </row>
    <row r="562" spans="1:16" s="47" customFormat="1" ht="25.5" customHeight="1">
      <c r="A562" s="74" t="s">
        <v>2</v>
      </c>
      <c r="B562" s="74"/>
      <c r="C562" s="74"/>
      <c r="D562" s="74"/>
      <c r="E562" s="78">
        <f>IF(M561="","",$E$7)</f>
      </c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80"/>
    </row>
    <row r="563" spans="1:16" s="47" customFormat="1" ht="16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2"/>
      <c r="P563" s="10" t="s">
        <v>14</v>
      </c>
    </row>
    <row r="564" spans="1:16" s="47" customFormat="1" ht="22.5" customHeight="1">
      <c r="A564" s="8" t="s">
        <v>4</v>
      </c>
      <c r="B564" s="70" t="s">
        <v>7</v>
      </c>
      <c r="C564" s="70"/>
      <c r="D564" s="70"/>
      <c r="E564" s="70" t="s">
        <v>9</v>
      </c>
      <c r="F564" s="70"/>
      <c r="G564" s="70"/>
      <c r="H564" s="70"/>
      <c r="I564" s="70"/>
      <c r="J564" s="70"/>
      <c r="K564" s="70" t="s">
        <v>5</v>
      </c>
      <c r="L564" s="70"/>
      <c r="M564" s="70"/>
      <c r="N564" s="70"/>
      <c r="O564" s="70"/>
      <c r="P564" s="70"/>
    </row>
    <row r="565" spans="1:16" s="47" customFormat="1" ht="25.5" customHeight="1">
      <c r="A565" s="23">
        <v>301</v>
      </c>
      <c r="B565" s="81">
        <f>IF('入力(貼付）'!A307="","",'入力(貼付）'!A307)</f>
      </c>
      <c r="C565" s="81"/>
      <c r="D565" s="81"/>
      <c r="E565" s="82">
        <f>IF('入力(貼付）'!B307="","",'入力(貼付）'!B307)</f>
      </c>
      <c r="F565" s="83"/>
      <c r="G565" s="83"/>
      <c r="H565" s="83"/>
      <c r="I565" s="83"/>
      <c r="J565" s="84"/>
      <c r="K565" s="85">
        <f>IF('入力(貼付）'!C307="","",'入力(貼付）'!E307)</f>
      </c>
      <c r="L565" s="86"/>
      <c r="M565" s="86"/>
      <c r="N565" s="86"/>
      <c r="O565" s="86"/>
      <c r="P565" s="87"/>
    </row>
    <row r="566" spans="1:16" s="47" customFormat="1" ht="25.5" customHeight="1">
      <c r="A566" s="23">
        <v>302</v>
      </c>
      <c r="B566" s="81">
        <f>IF('入力(貼付）'!A308="","",'入力(貼付）'!A308)</f>
      </c>
      <c r="C566" s="81"/>
      <c r="D566" s="81"/>
      <c r="E566" s="82">
        <f>IF('入力(貼付）'!B308="","",'入力(貼付）'!B308)</f>
      </c>
      <c r="F566" s="83"/>
      <c r="G566" s="83"/>
      <c r="H566" s="83"/>
      <c r="I566" s="83"/>
      <c r="J566" s="84"/>
      <c r="K566" s="85">
        <f>IF('入力(貼付）'!C308="","",'入力(貼付）'!E308)</f>
      </c>
      <c r="L566" s="86"/>
      <c r="M566" s="86"/>
      <c r="N566" s="86"/>
      <c r="O566" s="86"/>
      <c r="P566" s="87"/>
    </row>
    <row r="567" spans="1:16" s="47" customFormat="1" ht="25.5" customHeight="1">
      <c r="A567" s="23">
        <v>303</v>
      </c>
      <c r="B567" s="81">
        <f>IF('入力(貼付）'!A309="","",'入力(貼付）'!A309)</f>
      </c>
      <c r="C567" s="81"/>
      <c r="D567" s="81"/>
      <c r="E567" s="82">
        <f>IF('入力(貼付）'!B309="","",'入力(貼付）'!B309)</f>
      </c>
      <c r="F567" s="83"/>
      <c r="G567" s="83"/>
      <c r="H567" s="83"/>
      <c r="I567" s="83"/>
      <c r="J567" s="84"/>
      <c r="K567" s="85">
        <f>IF('入力(貼付）'!C309="","",'入力(貼付）'!E309)</f>
      </c>
      <c r="L567" s="86"/>
      <c r="M567" s="86"/>
      <c r="N567" s="86"/>
      <c r="O567" s="86"/>
      <c r="P567" s="87"/>
    </row>
    <row r="568" spans="1:16" s="47" customFormat="1" ht="25.5" customHeight="1">
      <c r="A568" s="23">
        <v>304</v>
      </c>
      <c r="B568" s="81">
        <f>IF('入力(貼付）'!A310="","",'入力(貼付）'!A310)</f>
      </c>
      <c r="C568" s="81"/>
      <c r="D568" s="81"/>
      <c r="E568" s="82">
        <f>IF('入力(貼付）'!B310="","",'入力(貼付）'!B310)</f>
      </c>
      <c r="F568" s="83"/>
      <c r="G568" s="83"/>
      <c r="H568" s="83"/>
      <c r="I568" s="83"/>
      <c r="J568" s="84"/>
      <c r="K568" s="85">
        <f>IF('入力(貼付）'!C310="","",'入力(貼付）'!E310)</f>
      </c>
      <c r="L568" s="86"/>
      <c r="M568" s="86"/>
      <c r="N568" s="86"/>
      <c r="O568" s="86"/>
      <c r="P568" s="87"/>
    </row>
    <row r="569" spans="1:16" s="47" customFormat="1" ht="25.5" customHeight="1">
      <c r="A569" s="23">
        <v>305</v>
      </c>
      <c r="B569" s="81">
        <f>IF('入力(貼付）'!A311="","",'入力(貼付）'!A311)</f>
      </c>
      <c r="C569" s="81"/>
      <c r="D569" s="81"/>
      <c r="E569" s="82">
        <f>IF('入力(貼付）'!B311="","",'入力(貼付）'!B311)</f>
      </c>
      <c r="F569" s="83"/>
      <c r="G569" s="83"/>
      <c r="H569" s="83"/>
      <c r="I569" s="83"/>
      <c r="J569" s="84"/>
      <c r="K569" s="85">
        <f>IF('入力(貼付）'!C311="","",'入力(貼付）'!E311)</f>
      </c>
      <c r="L569" s="86"/>
      <c r="M569" s="86"/>
      <c r="N569" s="86"/>
      <c r="O569" s="86"/>
      <c r="P569" s="87"/>
    </row>
    <row r="570" spans="1:16" s="47" customFormat="1" ht="25.5" customHeight="1">
      <c r="A570" s="23">
        <v>306</v>
      </c>
      <c r="B570" s="81">
        <f>IF('入力(貼付）'!A312="","",'入力(貼付）'!A312)</f>
      </c>
      <c r="C570" s="81"/>
      <c r="D570" s="81"/>
      <c r="E570" s="82">
        <f>IF('入力(貼付）'!B312="","",'入力(貼付）'!B312)</f>
      </c>
      <c r="F570" s="83"/>
      <c r="G570" s="83"/>
      <c r="H570" s="83"/>
      <c r="I570" s="83"/>
      <c r="J570" s="84"/>
      <c r="K570" s="85">
        <f>IF('入力(貼付）'!C312="","",'入力(貼付）'!E312)</f>
      </c>
      <c r="L570" s="86"/>
      <c r="M570" s="86"/>
      <c r="N570" s="86"/>
      <c r="O570" s="86"/>
      <c r="P570" s="87"/>
    </row>
    <row r="571" spans="1:16" s="47" customFormat="1" ht="25.5" customHeight="1">
      <c r="A571" s="23">
        <v>307</v>
      </c>
      <c r="B571" s="81">
        <f>IF('入力(貼付）'!A313="","",'入力(貼付）'!A313)</f>
      </c>
      <c r="C571" s="81"/>
      <c r="D571" s="81"/>
      <c r="E571" s="82">
        <f>IF('入力(貼付）'!B313="","",'入力(貼付）'!B313)</f>
      </c>
      <c r="F571" s="83"/>
      <c r="G571" s="83"/>
      <c r="H571" s="83"/>
      <c r="I571" s="83"/>
      <c r="J571" s="84"/>
      <c r="K571" s="85">
        <f>IF('入力(貼付）'!C313="","",'入力(貼付）'!E313)</f>
      </c>
      <c r="L571" s="86"/>
      <c r="M571" s="86"/>
      <c r="N571" s="86"/>
      <c r="O571" s="86"/>
      <c r="P571" s="87"/>
    </row>
    <row r="572" spans="1:16" s="47" customFormat="1" ht="25.5" customHeight="1">
      <c r="A572" s="23">
        <v>308</v>
      </c>
      <c r="B572" s="81">
        <f>IF('入力(貼付）'!A314="","",'入力(貼付）'!A314)</f>
      </c>
      <c r="C572" s="81"/>
      <c r="D572" s="81"/>
      <c r="E572" s="82">
        <f>IF('入力(貼付）'!B314="","",'入力(貼付）'!B314)</f>
      </c>
      <c r="F572" s="83"/>
      <c r="G572" s="83"/>
      <c r="H572" s="83"/>
      <c r="I572" s="83"/>
      <c r="J572" s="84"/>
      <c r="K572" s="85">
        <f>IF('入力(貼付）'!C314="","",'入力(貼付）'!E314)</f>
      </c>
      <c r="L572" s="86"/>
      <c r="M572" s="86"/>
      <c r="N572" s="86"/>
      <c r="O572" s="86"/>
      <c r="P572" s="87"/>
    </row>
    <row r="573" spans="1:16" s="47" customFormat="1" ht="25.5" customHeight="1">
      <c r="A573" s="23">
        <v>309</v>
      </c>
      <c r="B573" s="81">
        <f>IF('入力(貼付）'!A315="","",'入力(貼付）'!A315)</f>
      </c>
      <c r="C573" s="81"/>
      <c r="D573" s="81"/>
      <c r="E573" s="82">
        <f>IF('入力(貼付）'!B315="","",'入力(貼付）'!B315)</f>
      </c>
      <c r="F573" s="83"/>
      <c r="G573" s="83"/>
      <c r="H573" s="83"/>
      <c r="I573" s="83"/>
      <c r="J573" s="84"/>
      <c r="K573" s="85">
        <f>IF('入力(貼付）'!C315="","",'入力(貼付）'!E315)</f>
      </c>
      <c r="L573" s="86"/>
      <c r="M573" s="86"/>
      <c r="N573" s="86"/>
      <c r="O573" s="86"/>
      <c r="P573" s="87"/>
    </row>
    <row r="574" spans="1:16" s="47" customFormat="1" ht="25.5" customHeight="1">
      <c r="A574" s="23">
        <v>310</v>
      </c>
      <c r="B574" s="81">
        <f>IF('入力(貼付）'!A316="","",'入力(貼付）'!A316)</f>
      </c>
      <c r="C574" s="81"/>
      <c r="D574" s="81"/>
      <c r="E574" s="82">
        <f>IF('入力(貼付）'!B316="","",'入力(貼付）'!B316)</f>
      </c>
      <c r="F574" s="83"/>
      <c r="G574" s="83"/>
      <c r="H574" s="83"/>
      <c r="I574" s="83"/>
      <c r="J574" s="84"/>
      <c r="K574" s="85">
        <f>IF('入力(貼付）'!C316="","",'入力(貼付）'!E316)</f>
      </c>
      <c r="L574" s="86"/>
      <c r="M574" s="86"/>
      <c r="N574" s="86"/>
      <c r="O574" s="86"/>
      <c r="P574" s="87"/>
    </row>
    <row r="575" spans="1:16" s="47" customFormat="1" ht="25.5" customHeight="1">
      <c r="A575" s="23">
        <v>311</v>
      </c>
      <c r="B575" s="81">
        <f>IF('入力(貼付）'!A317="","",'入力(貼付）'!A317)</f>
      </c>
      <c r="C575" s="81"/>
      <c r="D575" s="81"/>
      <c r="E575" s="82">
        <f>IF('入力(貼付）'!B317="","",'入力(貼付）'!B317)</f>
      </c>
      <c r="F575" s="83"/>
      <c r="G575" s="83"/>
      <c r="H575" s="83"/>
      <c r="I575" s="83"/>
      <c r="J575" s="84"/>
      <c r="K575" s="85">
        <f>IF('入力(貼付）'!C317="","",'入力(貼付）'!E317)</f>
      </c>
      <c r="L575" s="86"/>
      <c r="M575" s="86"/>
      <c r="N575" s="86"/>
      <c r="O575" s="86"/>
      <c r="P575" s="87"/>
    </row>
    <row r="576" spans="1:16" s="47" customFormat="1" ht="25.5" customHeight="1">
      <c r="A576" s="23">
        <v>312</v>
      </c>
      <c r="B576" s="81">
        <f>IF('入力(貼付）'!A318="","",'入力(貼付）'!A318)</f>
      </c>
      <c r="C576" s="81"/>
      <c r="D576" s="81"/>
      <c r="E576" s="82">
        <f>IF('入力(貼付）'!B318="","",'入力(貼付）'!B318)</f>
      </c>
      <c r="F576" s="83"/>
      <c r="G576" s="83"/>
      <c r="H576" s="83"/>
      <c r="I576" s="83"/>
      <c r="J576" s="84"/>
      <c r="K576" s="85">
        <f>IF('入力(貼付）'!C318="","",'入力(貼付）'!E318)</f>
      </c>
      <c r="L576" s="86"/>
      <c r="M576" s="86"/>
      <c r="N576" s="86"/>
      <c r="O576" s="86"/>
      <c r="P576" s="87"/>
    </row>
    <row r="577" spans="1:16" s="47" customFormat="1" ht="25.5" customHeight="1">
      <c r="A577" s="23">
        <v>313</v>
      </c>
      <c r="B577" s="81">
        <f>IF('入力(貼付）'!A319="","",'入力(貼付）'!A319)</f>
      </c>
      <c r="C577" s="81"/>
      <c r="D577" s="81"/>
      <c r="E577" s="82">
        <f>IF('入力(貼付）'!B319="","",'入力(貼付）'!B319)</f>
      </c>
      <c r="F577" s="83"/>
      <c r="G577" s="83"/>
      <c r="H577" s="83"/>
      <c r="I577" s="83"/>
      <c r="J577" s="84"/>
      <c r="K577" s="85">
        <f>IF('入力(貼付）'!C319="","",'入力(貼付）'!E319)</f>
      </c>
      <c r="L577" s="86"/>
      <c r="M577" s="86"/>
      <c r="N577" s="86"/>
      <c r="O577" s="86"/>
      <c r="P577" s="87"/>
    </row>
    <row r="578" spans="1:16" s="47" customFormat="1" ht="25.5" customHeight="1">
      <c r="A578" s="23">
        <v>314</v>
      </c>
      <c r="B578" s="81">
        <f>IF('入力(貼付）'!A320="","",'入力(貼付）'!A320)</f>
      </c>
      <c r="C578" s="81"/>
      <c r="D578" s="81"/>
      <c r="E578" s="82">
        <f>IF('入力(貼付）'!B320="","",'入力(貼付）'!B320)</f>
      </c>
      <c r="F578" s="83"/>
      <c r="G578" s="83"/>
      <c r="H578" s="83"/>
      <c r="I578" s="83"/>
      <c r="J578" s="84"/>
      <c r="K578" s="85">
        <f>IF('入力(貼付）'!C320="","",'入力(貼付）'!E320)</f>
      </c>
      <c r="L578" s="86"/>
      <c r="M578" s="86"/>
      <c r="N578" s="86"/>
      <c r="O578" s="86"/>
      <c r="P578" s="87"/>
    </row>
    <row r="579" spans="1:16" s="47" customFormat="1" ht="25.5" customHeight="1">
      <c r="A579" s="23">
        <v>315</v>
      </c>
      <c r="B579" s="81">
        <f>IF('入力(貼付）'!A321="","",'入力(貼付）'!A321)</f>
      </c>
      <c r="C579" s="81"/>
      <c r="D579" s="81"/>
      <c r="E579" s="82">
        <f>IF('入力(貼付）'!B321="","",'入力(貼付）'!B321)</f>
      </c>
      <c r="F579" s="83"/>
      <c r="G579" s="83"/>
      <c r="H579" s="83"/>
      <c r="I579" s="83"/>
      <c r="J579" s="84"/>
      <c r="K579" s="85">
        <f>IF('入力(貼付）'!C321="","",'入力(貼付）'!E321)</f>
      </c>
      <c r="L579" s="86"/>
      <c r="M579" s="86"/>
      <c r="N579" s="86"/>
      <c r="O579" s="86"/>
      <c r="P579" s="87"/>
    </row>
    <row r="580" spans="1:16" s="47" customFormat="1" ht="25.5" customHeight="1">
      <c r="A580" s="23">
        <v>316</v>
      </c>
      <c r="B580" s="81">
        <f>IF('入力(貼付）'!A322="","",'入力(貼付）'!A322)</f>
      </c>
      <c r="C580" s="81"/>
      <c r="D580" s="81"/>
      <c r="E580" s="82">
        <f>IF('入力(貼付）'!B322="","",'入力(貼付）'!B322)</f>
      </c>
      <c r="F580" s="83"/>
      <c r="G580" s="83"/>
      <c r="H580" s="83"/>
      <c r="I580" s="83"/>
      <c r="J580" s="84"/>
      <c r="K580" s="85">
        <f>IF('入力(貼付）'!C322="","",'入力(貼付）'!E322)</f>
      </c>
      <c r="L580" s="86"/>
      <c r="M580" s="86"/>
      <c r="N580" s="86"/>
      <c r="O580" s="86"/>
      <c r="P580" s="87"/>
    </row>
    <row r="581" spans="1:16" s="47" customFormat="1" ht="25.5" customHeight="1">
      <c r="A581" s="23">
        <v>317</v>
      </c>
      <c r="B581" s="81">
        <f>IF('入力(貼付）'!A323="","",'入力(貼付）'!A323)</f>
      </c>
      <c r="C581" s="81"/>
      <c r="D581" s="81"/>
      <c r="E581" s="82">
        <f>IF('入力(貼付）'!B323="","",'入力(貼付）'!B323)</f>
      </c>
      <c r="F581" s="83"/>
      <c r="G581" s="83"/>
      <c r="H581" s="83"/>
      <c r="I581" s="83"/>
      <c r="J581" s="84"/>
      <c r="K581" s="85">
        <f>IF('入力(貼付）'!C323="","",'入力(貼付）'!E323)</f>
      </c>
      <c r="L581" s="86"/>
      <c r="M581" s="86"/>
      <c r="N581" s="86"/>
      <c r="O581" s="86"/>
      <c r="P581" s="87"/>
    </row>
    <row r="582" spans="1:16" s="47" customFormat="1" ht="25.5" customHeight="1">
      <c r="A582" s="23">
        <v>318</v>
      </c>
      <c r="B582" s="81">
        <f>IF('入力(貼付）'!A324="","",'入力(貼付）'!A324)</f>
      </c>
      <c r="C582" s="81"/>
      <c r="D582" s="81"/>
      <c r="E582" s="82">
        <f>IF('入力(貼付）'!B324="","",'入力(貼付）'!B324)</f>
      </c>
      <c r="F582" s="83"/>
      <c r="G582" s="83"/>
      <c r="H582" s="83"/>
      <c r="I582" s="83"/>
      <c r="J582" s="84"/>
      <c r="K582" s="85">
        <f>IF('入力(貼付）'!C324="","",'入力(貼付）'!E324)</f>
      </c>
      <c r="L582" s="86"/>
      <c r="M582" s="86"/>
      <c r="N582" s="86"/>
      <c r="O582" s="86"/>
      <c r="P582" s="87"/>
    </row>
    <row r="583" spans="1:16" s="47" customFormat="1" ht="25.5" customHeight="1">
      <c r="A583" s="23">
        <v>319</v>
      </c>
      <c r="B583" s="81">
        <f>IF('入力(貼付）'!A325="","",'入力(貼付）'!A325)</f>
      </c>
      <c r="C583" s="81"/>
      <c r="D583" s="81"/>
      <c r="E583" s="82">
        <f>IF('入力(貼付）'!B325="","",'入力(貼付）'!B325)</f>
      </c>
      <c r="F583" s="83"/>
      <c r="G583" s="83"/>
      <c r="H583" s="83"/>
      <c r="I583" s="83"/>
      <c r="J583" s="84"/>
      <c r="K583" s="85">
        <f>IF('入力(貼付）'!C325="","",'入力(貼付）'!E325)</f>
      </c>
      <c r="L583" s="86"/>
      <c r="M583" s="86"/>
      <c r="N583" s="86"/>
      <c r="O583" s="86"/>
      <c r="P583" s="87"/>
    </row>
    <row r="584" spans="1:16" s="47" customFormat="1" ht="25.5" customHeight="1">
      <c r="A584" s="23">
        <v>320</v>
      </c>
      <c r="B584" s="81">
        <f>IF('入力(貼付）'!A326="","",'入力(貼付）'!A326)</f>
      </c>
      <c r="C584" s="81"/>
      <c r="D584" s="81"/>
      <c r="E584" s="82">
        <f>IF('入力(貼付）'!B326="","",'入力(貼付）'!B326)</f>
      </c>
      <c r="F584" s="83"/>
      <c r="G584" s="83"/>
      <c r="H584" s="83"/>
      <c r="I584" s="83"/>
      <c r="J584" s="84"/>
      <c r="K584" s="85">
        <f>IF('入力(貼付）'!C326="","",'入力(貼付）'!E326)</f>
      </c>
      <c r="L584" s="86"/>
      <c r="M584" s="86"/>
      <c r="N584" s="86"/>
      <c r="O584" s="86"/>
      <c r="P584" s="87"/>
    </row>
    <row r="585" spans="1:16" s="47" customFormat="1" ht="25.5" customHeight="1">
      <c r="A585" s="88" t="s">
        <v>12</v>
      </c>
      <c r="B585" s="89"/>
      <c r="C585" s="89"/>
      <c r="D585" s="90"/>
      <c r="E585" s="91">
        <f>IF(COUNT(B565:D584)=0,"",COUNT(B565:D584))</f>
      </c>
      <c r="F585" s="92"/>
      <c r="G585" s="92"/>
      <c r="H585" s="92"/>
      <c r="I585" s="92"/>
      <c r="J585" s="11" t="s">
        <v>6</v>
      </c>
      <c r="K585" s="85">
        <f>IF(SUM(K565:P584)=0,"",SUM(K565:P584))</f>
      </c>
      <c r="L585" s="86"/>
      <c r="M585" s="86"/>
      <c r="N585" s="86"/>
      <c r="O585" s="86"/>
      <c r="P585" s="87"/>
    </row>
    <row r="586" spans="1:16" s="47" customFormat="1" ht="13.5">
      <c r="A586" s="38" t="s">
        <v>36</v>
      </c>
      <c r="B586" s="38"/>
      <c r="C586" s="38"/>
      <c r="D586" s="38"/>
      <c r="E586" s="38"/>
      <c r="F586" s="38"/>
      <c r="G586" s="7"/>
      <c r="H586" s="7"/>
      <c r="I586" s="7"/>
      <c r="J586" s="7"/>
      <c r="K586" s="4"/>
      <c r="L586" s="4"/>
      <c r="M586" s="4"/>
      <c r="N586" s="4"/>
      <c r="O586" s="39"/>
      <c r="P586" s="4"/>
    </row>
    <row r="587" spans="1:16" s="47" customFormat="1" ht="13.5">
      <c r="A587" s="38" t="s">
        <v>37</v>
      </c>
      <c r="B587" s="38"/>
      <c r="C587" s="38"/>
      <c r="D587" s="38"/>
      <c r="E587" s="38"/>
      <c r="F587" s="38"/>
      <c r="G587" s="7"/>
      <c r="H587" s="7"/>
      <c r="I587" s="7"/>
      <c r="J587" s="7"/>
      <c r="K587" s="4"/>
      <c r="L587" s="4"/>
      <c r="M587" s="4"/>
      <c r="N587" s="4"/>
      <c r="O587" s="39"/>
      <c r="P587" s="4"/>
    </row>
    <row r="588" spans="1:16" s="47" customFormat="1" ht="13.5">
      <c r="A588" s="38" t="s">
        <v>38</v>
      </c>
      <c r="B588" s="38"/>
      <c r="C588" s="38"/>
      <c r="D588" s="38"/>
      <c r="E588" s="38"/>
      <c r="F588" s="38"/>
      <c r="G588" s="7"/>
      <c r="H588" s="7"/>
      <c r="I588" s="7"/>
      <c r="J588" s="7"/>
      <c r="K588" s="4"/>
      <c r="L588" s="4"/>
      <c r="M588" s="4"/>
      <c r="N588" s="4"/>
      <c r="O588" s="39"/>
      <c r="P588" s="4"/>
    </row>
    <row r="589" spans="1:16" s="47" customFormat="1" ht="13.5">
      <c r="A589" s="40" t="s">
        <v>39</v>
      </c>
      <c r="B589" s="7"/>
      <c r="C589" s="7"/>
      <c r="D589" s="7"/>
      <c r="E589" s="7"/>
      <c r="F589" s="7"/>
      <c r="G589" s="70" t="s">
        <v>40</v>
      </c>
      <c r="H589" s="70"/>
      <c r="I589" s="70"/>
      <c r="J589" s="70"/>
      <c r="K589" s="70"/>
      <c r="L589" s="70"/>
      <c r="M589" s="70"/>
      <c r="N589" s="70"/>
      <c r="O589" s="70"/>
      <c r="P589" s="70"/>
    </row>
    <row r="590" spans="1:16" s="47" customFormat="1" ht="25.5" customHeight="1">
      <c r="A590" s="70" t="s">
        <v>41</v>
      </c>
      <c r="B590" s="70"/>
      <c r="C590" s="70" t="s">
        <v>42</v>
      </c>
      <c r="D590" s="70"/>
      <c r="E590" s="41"/>
      <c r="F590" s="41"/>
      <c r="G590" s="93">
        <f>IF(E585="","",'入力(貼付）'!$D$2)</f>
      </c>
      <c r="H590" s="93"/>
      <c r="I590" s="88"/>
      <c r="J590" s="42" t="s">
        <v>6</v>
      </c>
      <c r="K590" s="94">
        <f>IF(K585="","",'入力(貼付）'!$E$2)</f>
      </c>
      <c r="L590" s="95"/>
      <c r="M590" s="95"/>
      <c r="N590" s="95"/>
      <c r="O590" s="95"/>
      <c r="P590" s="43" t="s">
        <v>43</v>
      </c>
    </row>
    <row r="591" spans="1:16" s="47" customFormat="1" ht="22.5" customHeight="1">
      <c r="A591" s="93"/>
      <c r="B591" s="93"/>
      <c r="C591" s="96"/>
      <c r="D591" s="96"/>
      <c r="E591" s="44"/>
      <c r="F591" s="44"/>
      <c r="G591" s="45"/>
      <c r="H591" s="44"/>
      <c r="I591" s="4"/>
      <c r="J591" s="4"/>
      <c r="K591" s="4"/>
      <c r="L591" s="4"/>
      <c r="M591" s="4"/>
      <c r="N591" s="4"/>
      <c r="O591" s="45"/>
      <c r="P591" s="4"/>
    </row>
    <row r="592" spans="1:16" s="47" customFormat="1" ht="22.5" customHeight="1">
      <c r="A592" s="93"/>
      <c r="B592" s="93"/>
      <c r="C592" s="96"/>
      <c r="D592" s="96"/>
      <c r="E592" s="46"/>
      <c r="F592" s="46"/>
      <c r="G592" s="61" t="s">
        <v>92</v>
      </c>
      <c r="H592" s="61"/>
      <c r="I592" s="61"/>
      <c r="J592" s="69">
        <f>IF(B565="","",$J$37)</f>
      </c>
      <c r="K592" s="69"/>
      <c r="L592" s="69"/>
      <c r="M592" s="69"/>
      <c r="N592" s="69"/>
      <c r="O592" s="69"/>
      <c r="P592" s="69"/>
    </row>
    <row r="593" spans="1:16" s="47" customFormat="1" ht="13.5">
      <c r="A593" s="71" t="s">
        <v>11</v>
      </c>
      <c r="B593" s="71"/>
      <c r="C593" s="71"/>
      <c r="D593" s="71"/>
      <c r="E593" s="71"/>
      <c r="F593" s="71"/>
      <c r="G593" s="71"/>
      <c r="H593" s="9"/>
      <c r="I593" s="4"/>
      <c r="J593" s="4"/>
      <c r="K593" s="4"/>
      <c r="L593" s="4"/>
      <c r="M593" s="7" t="s">
        <v>15</v>
      </c>
      <c r="N593" s="4"/>
      <c r="O593" s="5"/>
      <c r="P593" s="2"/>
    </row>
    <row r="594" spans="1:16" s="47" customFormat="1" ht="13.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</row>
    <row r="595" spans="1:111" s="1" customFormat="1" ht="24">
      <c r="A595" s="72" t="s">
        <v>0</v>
      </c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</row>
    <row r="596" spans="1:16" s="47" customFormat="1" ht="13.5">
      <c r="A596" s="6"/>
      <c r="B596" s="6"/>
      <c r="C596" s="6"/>
      <c r="D596" s="2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2"/>
      <c r="P596" s="4"/>
    </row>
    <row r="597" spans="1:16" s="47" customFormat="1" ht="22.5" customHeight="1">
      <c r="A597" s="73" t="s">
        <v>10</v>
      </c>
      <c r="B597" s="73"/>
      <c r="C597" s="73"/>
      <c r="D597" s="73"/>
      <c r="E597" s="74" t="s">
        <v>8</v>
      </c>
      <c r="F597" s="74"/>
      <c r="G597" s="74"/>
      <c r="H597" s="74" t="s">
        <v>1</v>
      </c>
      <c r="I597" s="74"/>
      <c r="J597" s="74"/>
      <c r="K597" s="74" t="s">
        <v>13</v>
      </c>
      <c r="L597" s="74"/>
      <c r="M597" s="74"/>
      <c r="N597" s="74" t="s">
        <v>3</v>
      </c>
      <c r="O597" s="74"/>
      <c r="P597" s="74"/>
    </row>
    <row r="598" spans="1:16" s="47" customFormat="1" ht="25.5" customHeight="1">
      <c r="A598" s="75">
        <f>IF($M598="","",'入力(貼付）'!$A$2)</f>
      </c>
      <c r="B598" s="75"/>
      <c r="C598" s="75"/>
      <c r="D598" s="75"/>
      <c r="E598" s="76">
        <f>IF($M598="","",'入力(貼付）'!$B$2)</f>
      </c>
      <c r="F598" s="76"/>
      <c r="G598" s="76"/>
      <c r="H598" s="76">
        <f>IF($M598="","",'入力(貼付）'!$C$2)</f>
      </c>
      <c r="I598" s="76"/>
      <c r="J598" s="76"/>
      <c r="K598" s="37">
        <f>IF($M598="","",17)</f>
      </c>
      <c r="L598" s="26" t="s">
        <v>26</v>
      </c>
      <c r="M598" s="36">
        <f>IF('入力(貼付）'!$F$2&lt;17,"",'入力(貼付）'!$F$2)</f>
      </c>
      <c r="N598" s="77">
        <f>IF(K598="","",30)</f>
      </c>
      <c r="O598" s="77"/>
      <c r="P598" s="77"/>
    </row>
    <row r="599" spans="1:16" s="47" customFormat="1" ht="25.5" customHeight="1">
      <c r="A599" s="74" t="s">
        <v>2</v>
      </c>
      <c r="B599" s="74"/>
      <c r="C599" s="74"/>
      <c r="D599" s="74"/>
      <c r="E599" s="78">
        <f>IF(M598="","",$E$7)</f>
      </c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80"/>
    </row>
    <row r="600" spans="1:16" s="47" customFormat="1" ht="16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2"/>
      <c r="P600" s="10" t="s">
        <v>14</v>
      </c>
    </row>
    <row r="601" spans="1:16" s="47" customFormat="1" ht="22.5" customHeight="1">
      <c r="A601" s="8" t="s">
        <v>4</v>
      </c>
      <c r="B601" s="70" t="s">
        <v>7</v>
      </c>
      <c r="C601" s="70"/>
      <c r="D601" s="70"/>
      <c r="E601" s="70" t="s">
        <v>9</v>
      </c>
      <c r="F601" s="70"/>
      <c r="G601" s="70"/>
      <c r="H601" s="70"/>
      <c r="I601" s="70"/>
      <c r="J601" s="70"/>
      <c r="K601" s="70" t="s">
        <v>5</v>
      </c>
      <c r="L601" s="70"/>
      <c r="M601" s="70"/>
      <c r="N601" s="70"/>
      <c r="O601" s="70"/>
      <c r="P601" s="70"/>
    </row>
    <row r="602" spans="1:16" s="47" customFormat="1" ht="25.5" customHeight="1">
      <c r="A602" s="23">
        <v>321</v>
      </c>
      <c r="B602" s="81">
        <f>IF('入力(貼付）'!A327="","",'入力(貼付）'!A327)</f>
      </c>
      <c r="C602" s="81"/>
      <c r="D602" s="81"/>
      <c r="E602" s="82">
        <f>IF('入力(貼付）'!B327="","",'入力(貼付）'!B327)</f>
      </c>
      <c r="F602" s="83"/>
      <c r="G602" s="83"/>
      <c r="H602" s="83"/>
      <c r="I602" s="83"/>
      <c r="J602" s="84"/>
      <c r="K602" s="85">
        <f>IF('入力(貼付）'!C327="","",'入力(貼付）'!E327)</f>
      </c>
      <c r="L602" s="86"/>
      <c r="M602" s="86"/>
      <c r="N602" s="86"/>
      <c r="O602" s="86"/>
      <c r="P602" s="87"/>
    </row>
    <row r="603" spans="1:16" s="47" customFormat="1" ht="25.5" customHeight="1">
      <c r="A603" s="23">
        <v>322</v>
      </c>
      <c r="B603" s="81">
        <f>IF('入力(貼付）'!A328="","",'入力(貼付）'!A328)</f>
      </c>
      <c r="C603" s="81"/>
      <c r="D603" s="81"/>
      <c r="E603" s="82">
        <f>IF('入力(貼付）'!B328="","",'入力(貼付）'!B328)</f>
      </c>
      <c r="F603" s="83"/>
      <c r="G603" s="83"/>
      <c r="H603" s="83"/>
      <c r="I603" s="83"/>
      <c r="J603" s="84"/>
      <c r="K603" s="85">
        <f>IF('入力(貼付）'!C328="","",'入力(貼付）'!E328)</f>
      </c>
      <c r="L603" s="86"/>
      <c r="M603" s="86"/>
      <c r="N603" s="86"/>
      <c r="O603" s="86"/>
      <c r="P603" s="87"/>
    </row>
    <row r="604" spans="1:16" s="47" customFormat="1" ht="25.5" customHeight="1">
      <c r="A604" s="23">
        <v>323</v>
      </c>
      <c r="B604" s="81">
        <f>IF('入力(貼付）'!A329="","",'入力(貼付）'!A329)</f>
      </c>
      <c r="C604" s="81"/>
      <c r="D604" s="81"/>
      <c r="E604" s="82">
        <f>IF('入力(貼付）'!B329="","",'入力(貼付）'!B329)</f>
      </c>
      <c r="F604" s="83"/>
      <c r="G604" s="83"/>
      <c r="H604" s="83"/>
      <c r="I604" s="83"/>
      <c r="J604" s="84"/>
      <c r="K604" s="85">
        <f>IF('入力(貼付）'!C329="","",'入力(貼付）'!E329)</f>
      </c>
      <c r="L604" s="86"/>
      <c r="M604" s="86"/>
      <c r="N604" s="86"/>
      <c r="O604" s="86"/>
      <c r="P604" s="87"/>
    </row>
    <row r="605" spans="1:16" s="47" customFormat="1" ht="25.5" customHeight="1">
      <c r="A605" s="23">
        <v>324</v>
      </c>
      <c r="B605" s="81">
        <f>IF('入力(貼付）'!A330="","",'入力(貼付）'!A330)</f>
      </c>
      <c r="C605" s="81"/>
      <c r="D605" s="81"/>
      <c r="E605" s="82">
        <f>IF('入力(貼付）'!B330="","",'入力(貼付）'!B330)</f>
      </c>
      <c r="F605" s="83"/>
      <c r="G605" s="83"/>
      <c r="H605" s="83"/>
      <c r="I605" s="83"/>
      <c r="J605" s="84"/>
      <c r="K605" s="85">
        <f>IF('入力(貼付）'!C330="","",'入力(貼付）'!E330)</f>
      </c>
      <c r="L605" s="86"/>
      <c r="M605" s="86"/>
      <c r="N605" s="86"/>
      <c r="O605" s="86"/>
      <c r="P605" s="87"/>
    </row>
    <row r="606" spans="1:16" s="47" customFormat="1" ht="25.5" customHeight="1">
      <c r="A606" s="23">
        <v>325</v>
      </c>
      <c r="B606" s="81">
        <f>IF('入力(貼付）'!A331="","",'入力(貼付）'!A331)</f>
      </c>
      <c r="C606" s="81"/>
      <c r="D606" s="81"/>
      <c r="E606" s="82">
        <f>IF('入力(貼付）'!B331="","",'入力(貼付）'!B331)</f>
      </c>
      <c r="F606" s="83"/>
      <c r="G606" s="83"/>
      <c r="H606" s="83"/>
      <c r="I606" s="83"/>
      <c r="J606" s="84"/>
      <c r="K606" s="85">
        <f>IF('入力(貼付）'!C331="","",'入力(貼付）'!E331)</f>
      </c>
      <c r="L606" s="86"/>
      <c r="M606" s="86"/>
      <c r="N606" s="86"/>
      <c r="O606" s="86"/>
      <c r="P606" s="87"/>
    </row>
    <row r="607" spans="1:16" s="47" customFormat="1" ht="25.5" customHeight="1">
      <c r="A607" s="23">
        <v>326</v>
      </c>
      <c r="B607" s="81">
        <f>IF('入力(貼付）'!A332="","",'入力(貼付）'!A332)</f>
      </c>
      <c r="C607" s="81"/>
      <c r="D607" s="81"/>
      <c r="E607" s="82">
        <f>IF('入力(貼付）'!B332="","",'入力(貼付）'!B332)</f>
      </c>
      <c r="F607" s="83"/>
      <c r="G607" s="83"/>
      <c r="H607" s="83"/>
      <c r="I607" s="83"/>
      <c r="J607" s="84"/>
      <c r="K607" s="85">
        <f>IF('入力(貼付）'!C332="","",'入力(貼付）'!E332)</f>
      </c>
      <c r="L607" s="86"/>
      <c r="M607" s="86"/>
      <c r="N607" s="86"/>
      <c r="O607" s="86"/>
      <c r="P607" s="87"/>
    </row>
    <row r="608" spans="1:16" s="47" customFormat="1" ht="25.5" customHeight="1">
      <c r="A608" s="23">
        <v>327</v>
      </c>
      <c r="B608" s="81">
        <f>IF('入力(貼付）'!A333="","",'入力(貼付）'!A333)</f>
      </c>
      <c r="C608" s="81"/>
      <c r="D608" s="81"/>
      <c r="E608" s="82">
        <f>IF('入力(貼付）'!B333="","",'入力(貼付）'!B333)</f>
      </c>
      <c r="F608" s="83"/>
      <c r="G608" s="83"/>
      <c r="H608" s="83"/>
      <c r="I608" s="83"/>
      <c r="J608" s="84"/>
      <c r="K608" s="85">
        <f>IF('入力(貼付）'!C333="","",'入力(貼付）'!E333)</f>
      </c>
      <c r="L608" s="86"/>
      <c r="M608" s="86"/>
      <c r="N608" s="86"/>
      <c r="O608" s="86"/>
      <c r="P608" s="87"/>
    </row>
    <row r="609" spans="1:16" s="47" customFormat="1" ht="25.5" customHeight="1">
      <c r="A609" s="23">
        <v>328</v>
      </c>
      <c r="B609" s="81">
        <f>IF('入力(貼付）'!A334="","",'入力(貼付）'!A334)</f>
      </c>
      <c r="C609" s="81"/>
      <c r="D609" s="81"/>
      <c r="E609" s="82">
        <f>IF('入力(貼付）'!B334="","",'入力(貼付）'!B334)</f>
      </c>
      <c r="F609" s="83"/>
      <c r="G609" s="83"/>
      <c r="H609" s="83"/>
      <c r="I609" s="83"/>
      <c r="J609" s="84"/>
      <c r="K609" s="85">
        <f>IF('入力(貼付）'!C334="","",'入力(貼付）'!E334)</f>
      </c>
      <c r="L609" s="86"/>
      <c r="M609" s="86"/>
      <c r="N609" s="86"/>
      <c r="O609" s="86"/>
      <c r="P609" s="87"/>
    </row>
    <row r="610" spans="1:16" s="47" customFormat="1" ht="25.5" customHeight="1">
      <c r="A610" s="23">
        <v>329</v>
      </c>
      <c r="B610" s="81">
        <f>IF('入力(貼付）'!A335="","",'入力(貼付）'!A335)</f>
      </c>
      <c r="C610" s="81"/>
      <c r="D610" s="81"/>
      <c r="E610" s="82">
        <f>IF('入力(貼付）'!B335="","",'入力(貼付）'!B335)</f>
      </c>
      <c r="F610" s="83"/>
      <c r="G610" s="83"/>
      <c r="H610" s="83"/>
      <c r="I610" s="83"/>
      <c r="J610" s="84"/>
      <c r="K610" s="85">
        <f>IF('入力(貼付）'!C335="","",'入力(貼付）'!E335)</f>
      </c>
      <c r="L610" s="86"/>
      <c r="M610" s="86"/>
      <c r="N610" s="86"/>
      <c r="O610" s="86"/>
      <c r="P610" s="87"/>
    </row>
    <row r="611" spans="1:16" s="47" customFormat="1" ht="25.5" customHeight="1">
      <c r="A611" s="23">
        <v>330</v>
      </c>
      <c r="B611" s="81">
        <f>IF('入力(貼付）'!A336="","",'入力(貼付）'!A336)</f>
      </c>
      <c r="C611" s="81"/>
      <c r="D611" s="81"/>
      <c r="E611" s="82">
        <f>IF('入力(貼付）'!B336="","",'入力(貼付）'!B336)</f>
      </c>
      <c r="F611" s="83"/>
      <c r="G611" s="83"/>
      <c r="H611" s="83"/>
      <c r="I611" s="83"/>
      <c r="J611" s="84"/>
      <c r="K611" s="85">
        <f>IF('入力(貼付）'!C336="","",'入力(貼付）'!E336)</f>
      </c>
      <c r="L611" s="86"/>
      <c r="M611" s="86"/>
      <c r="N611" s="86"/>
      <c r="O611" s="86"/>
      <c r="P611" s="87"/>
    </row>
    <row r="612" spans="1:16" s="47" customFormat="1" ht="25.5" customHeight="1">
      <c r="A612" s="23">
        <v>331</v>
      </c>
      <c r="B612" s="81">
        <f>IF('入力(貼付）'!A337="","",'入力(貼付）'!A337)</f>
      </c>
      <c r="C612" s="81"/>
      <c r="D612" s="81"/>
      <c r="E612" s="82">
        <f>IF('入力(貼付）'!B337="","",'入力(貼付）'!B337)</f>
      </c>
      <c r="F612" s="83"/>
      <c r="G612" s="83"/>
      <c r="H612" s="83"/>
      <c r="I612" s="83"/>
      <c r="J612" s="84"/>
      <c r="K612" s="85">
        <f>IF('入力(貼付）'!C337="","",'入力(貼付）'!E337)</f>
      </c>
      <c r="L612" s="86"/>
      <c r="M612" s="86"/>
      <c r="N612" s="86"/>
      <c r="O612" s="86"/>
      <c r="P612" s="87"/>
    </row>
    <row r="613" spans="1:16" s="47" customFormat="1" ht="25.5" customHeight="1">
      <c r="A613" s="23">
        <v>332</v>
      </c>
      <c r="B613" s="81">
        <f>IF('入力(貼付）'!A338="","",'入力(貼付）'!A338)</f>
      </c>
      <c r="C613" s="81"/>
      <c r="D613" s="81"/>
      <c r="E613" s="82">
        <f>IF('入力(貼付）'!B338="","",'入力(貼付）'!B338)</f>
      </c>
      <c r="F613" s="83"/>
      <c r="G613" s="83"/>
      <c r="H613" s="83"/>
      <c r="I613" s="83"/>
      <c r="J613" s="84"/>
      <c r="K613" s="85">
        <f>IF('入力(貼付）'!C338="","",'入力(貼付）'!E338)</f>
      </c>
      <c r="L613" s="86"/>
      <c r="M613" s="86"/>
      <c r="N613" s="86"/>
      <c r="O613" s="86"/>
      <c r="P613" s="87"/>
    </row>
    <row r="614" spans="1:16" s="47" customFormat="1" ht="25.5" customHeight="1">
      <c r="A614" s="23">
        <v>333</v>
      </c>
      <c r="B614" s="81">
        <f>IF('入力(貼付）'!A339="","",'入力(貼付）'!A339)</f>
      </c>
      <c r="C614" s="81"/>
      <c r="D614" s="81"/>
      <c r="E614" s="82">
        <f>IF('入力(貼付）'!B339="","",'入力(貼付）'!B339)</f>
      </c>
      <c r="F614" s="83"/>
      <c r="G614" s="83"/>
      <c r="H614" s="83"/>
      <c r="I614" s="83"/>
      <c r="J614" s="84"/>
      <c r="K614" s="85">
        <f>IF('入力(貼付）'!C339="","",'入力(貼付）'!E339)</f>
      </c>
      <c r="L614" s="86"/>
      <c r="M614" s="86"/>
      <c r="N614" s="86"/>
      <c r="O614" s="86"/>
      <c r="P614" s="87"/>
    </row>
    <row r="615" spans="1:16" s="47" customFormat="1" ht="25.5" customHeight="1">
      <c r="A615" s="23">
        <v>334</v>
      </c>
      <c r="B615" s="81">
        <f>IF('入力(貼付）'!A340="","",'入力(貼付）'!A340)</f>
      </c>
      <c r="C615" s="81"/>
      <c r="D615" s="81"/>
      <c r="E615" s="82">
        <f>IF('入力(貼付）'!B340="","",'入力(貼付）'!B340)</f>
      </c>
      <c r="F615" s="83"/>
      <c r="G615" s="83"/>
      <c r="H615" s="83"/>
      <c r="I615" s="83"/>
      <c r="J615" s="84"/>
      <c r="K615" s="85">
        <f>IF('入力(貼付）'!C340="","",'入力(貼付）'!E340)</f>
      </c>
      <c r="L615" s="86"/>
      <c r="M615" s="86"/>
      <c r="N615" s="86"/>
      <c r="O615" s="86"/>
      <c r="P615" s="87"/>
    </row>
    <row r="616" spans="1:16" s="47" customFormat="1" ht="25.5" customHeight="1">
      <c r="A616" s="23">
        <v>335</v>
      </c>
      <c r="B616" s="81">
        <f>IF('入力(貼付）'!A341="","",'入力(貼付）'!A341)</f>
      </c>
      <c r="C616" s="81"/>
      <c r="D616" s="81"/>
      <c r="E616" s="82">
        <f>IF('入力(貼付）'!B341="","",'入力(貼付）'!B341)</f>
      </c>
      <c r="F616" s="83"/>
      <c r="G616" s="83"/>
      <c r="H616" s="83"/>
      <c r="I616" s="83"/>
      <c r="J616" s="84"/>
      <c r="K616" s="85">
        <f>IF('入力(貼付）'!C341="","",'入力(貼付）'!E341)</f>
      </c>
      <c r="L616" s="86"/>
      <c r="M616" s="86"/>
      <c r="N616" s="86"/>
      <c r="O616" s="86"/>
      <c r="P616" s="87"/>
    </row>
    <row r="617" spans="1:16" s="47" customFormat="1" ht="25.5" customHeight="1">
      <c r="A617" s="23">
        <v>336</v>
      </c>
      <c r="B617" s="81">
        <f>IF('入力(貼付）'!A342="","",'入力(貼付）'!A342)</f>
      </c>
      <c r="C617" s="81"/>
      <c r="D617" s="81"/>
      <c r="E617" s="82">
        <f>IF('入力(貼付）'!B342="","",'入力(貼付）'!B342)</f>
      </c>
      <c r="F617" s="83"/>
      <c r="G617" s="83"/>
      <c r="H617" s="83"/>
      <c r="I617" s="83"/>
      <c r="J617" s="84"/>
      <c r="K617" s="85">
        <f>IF('入力(貼付）'!C342="","",'入力(貼付）'!E342)</f>
      </c>
      <c r="L617" s="86"/>
      <c r="M617" s="86"/>
      <c r="N617" s="86"/>
      <c r="O617" s="86"/>
      <c r="P617" s="87"/>
    </row>
    <row r="618" spans="1:16" s="47" customFormat="1" ht="25.5" customHeight="1">
      <c r="A618" s="23">
        <v>337</v>
      </c>
      <c r="B618" s="81">
        <f>IF('入力(貼付）'!A343="","",'入力(貼付）'!A343)</f>
      </c>
      <c r="C618" s="81"/>
      <c r="D618" s="81"/>
      <c r="E618" s="82">
        <f>IF('入力(貼付）'!B343="","",'入力(貼付）'!B343)</f>
      </c>
      <c r="F618" s="83"/>
      <c r="G618" s="83"/>
      <c r="H618" s="83"/>
      <c r="I618" s="83"/>
      <c r="J618" s="84"/>
      <c r="K618" s="85">
        <f>IF('入力(貼付）'!C343="","",'入力(貼付）'!E343)</f>
      </c>
      <c r="L618" s="86"/>
      <c r="M618" s="86"/>
      <c r="N618" s="86"/>
      <c r="O618" s="86"/>
      <c r="P618" s="87"/>
    </row>
    <row r="619" spans="1:16" s="47" customFormat="1" ht="25.5" customHeight="1">
      <c r="A619" s="23">
        <v>338</v>
      </c>
      <c r="B619" s="81">
        <f>IF('入力(貼付）'!A344="","",'入力(貼付）'!A344)</f>
      </c>
      <c r="C619" s="81"/>
      <c r="D619" s="81"/>
      <c r="E619" s="82">
        <f>IF('入力(貼付）'!B344="","",'入力(貼付）'!B344)</f>
      </c>
      <c r="F619" s="83"/>
      <c r="G619" s="83"/>
      <c r="H619" s="83"/>
      <c r="I619" s="83"/>
      <c r="J619" s="84"/>
      <c r="K619" s="85">
        <f>IF('入力(貼付）'!C344="","",'入力(貼付）'!E344)</f>
      </c>
      <c r="L619" s="86"/>
      <c r="M619" s="86"/>
      <c r="N619" s="86"/>
      <c r="O619" s="86"/>
      <c r="P619" s="87"/>
    </row>
    <row r="620" spans="1:16" s="47" customFormat="1" ht="25.5" customHeight="1">
      <c r="A620" s="23">
        <v>339</v>
      </c>
      <c r="B620" s="81">
        <f>IF('入力(貼付）'!A345="","",'入力(貼付）'!A345)</f>
      </c>
      <c r="C620" s="81"/>
      <c r="D620" s="81"/>
      <c r="E620" s="82">
        <f>IF('入力(貼付）'!B345="","",'入力(貼付）'!B345)</f>
      </c>
      <c r="F620" s="83"/>
      <c r="G620" s="83"/>
      <c r="H620" s="83"/>
      <c r="I620" s="83"/>
      <c r="J620" s="84"/>
      <c r="K620" s="85">
        <f>IF('入力(貼付）'!C345="","",'入力(貼付）'!E345)</f>
      </c>
      <c r="L620" s="86"/>
      <c r="M620" s="86"/>
      <c r="N620" s="86"/>
      <c r="O620" s="86"/>
      <c r="P620" s="87"/>
    </row>
    <row r="621" spans="1:16" s="47" customFormat="1" ht="25.5" customHeight="1">
      <c r="A621" s="23">
        <v>340</v>
      </c>
      <c r="B621" s="81">
        <f>IF('入力(貼付）'!A346="","",'入力(貼付）'!A346)</f>
      </c>
      <c r="C621" s="81"/>
      <c r="D621" s="81"/>
      <c r="E621" s="82">
        <f>IF('入力(貼付）'!B346="","",'入力(貼付）'!B346)</f>
      </c>
      <c r="F621" s="83"/>
      <c r="G621" s="83"/>
      <c r="H621" s="83"/>
      <c r="I621" s="83"/>
      <c r="J621" s="84"/>
      <c r="K621" s="85">
        <f>IF('入力(貼付）'!C346="","",'入力(貼付）'!E346)</f>
      </c>
      <c r="L621" s="86"/>
      <c r="M621" s="86"/>
      <c r="N621" s="86"/>
      <c r="O621" s="86"/>
      <c r="P621" s="87"/>
    </row>
    <row r="622" spans="1:16" s="47" customFormat="1" ht="25.5" customHeight="1">
      <c r="A622" s="88" t="s">
        <v>12</v>
      </c>
      <c r="B622" s="89"/>
      <c r="C622" s="89"/>
      <c r="D622" s="90"/>
      <c r="E622" s="91">
        <f>IF(COUNT(B602:D621)=0,"",COUNT(B602:D621))</f>
      </c>
      <c r="F622" s="92"/>
      <c r="G622" s="92"/>
      <c r="H622" s="92"/>
      <c r="I622" s="92"/>
      <c r="J622" s="11" t="s">
        <v>6</v>
      </c>
      <c r="K622" s="85">
        <f>IF(SUM(K602:P621)=0,"",SUM(K602:P621))</f>
      </c>
      <c r="L622" s="86"/>
      <c r="M622" s="86"/>
      <c r="N622" s="86"/>
      <c r="O622" s="86"/>
      <c r="P622" s="87"/>
    </row>
    <row r="623" spans="1:16" s="47" customFormat="1" ht="13.5">
      <c r="A623" s="38" t="s">
        <v>36</v>
      </c>
      <c r="B623" s="38"/>
      <c r="C623" s="38"/>
      <c r="D623" s="38"/>
      <c r="E623" s="38"/>
      <c r="F623" s="38"/>
      <c r="G623" s="7"/>
      <c r="H623" s="7"/>
      <c r="I623" s="7"/>
      <c r="J623" s="7"/>
      <c r="K623" s="4"/>
      <c r="L623" s="4"/>
      <c r="M623" s="4"/>
      <c r="N623" s="4"/>
      <c r="O623" s="39"/>
      <c r="P623" s="4"/>
    </row>
    <row r="624" spans="1:16" s="47" customFormat="1" ht="13.5">
      <c r="A624" s="38" t="s">
        <v>37</v>
      </c>
      <c r="B624" s="38"/>
      <c r="C624" s="38"/>
      <c r="D624" s="38"/>
      <c r="E624" s="38"/>
      <c r="F624" s="38"/>
      <c r="G624" s="7"/>
      <c r="H624" s="7"/>
      <c r="I624" s="7"/>
      <c r="J624" s="7"/>
      <c r="K624" s="4"/>
      <c r="L624" s="4"/>
      <c r="M624" s="4"/>
      <c r="N624" s="4"/>
      <c r="O624" s="39"/>
      <c r="P624" s="4"/>
    </row>
    <row r="625" spans="1:16" s="47" customFormat="1" ht="13.5">
      <c r="A625" s="38" t="s">
        <v>38</v>
      </c>
      <c r="B625" s="38"/>
      <c r="C625" s="38"/>
      <c r="D625" s="38"/>
      <c r="E625" s="38"/>
      <c r="F625" s="38"/>
      <c r="G625" s="7"/>
      <c r="H625" s="7"/>
      <c r="I625" s="7"/>
      <c r="J625" s="7"/>
      <c r="K625" s="4"/>
      <c r="L625" s="4"/>
      <c r="M625" s="4"/>
      <c r="N625" s="4"/>
      <c r="O625" s="39"/>
      <c r="P625" s="4"/>
    </row>
    <row r="626" spans="1:16" s="47" customFormat="1" ht="13.5">
      <c r="A626" s="40" t="s">
        <v>39</v>
      </c>
      <c r="B626" s="7"/>
      <c r="C626" s="7"/>
      <c r="D626" s="7"/>
      <c r="E626" s="7"/>
      <c r="F626" s="7"/>
      <c r="G626" s="70" t="s">
        <v>40</v>
      </c>
      <c r="H626" s="70"/>
      <c r="I626" s="70"/>
      <c r="J626" s="70"/>
      <c r="K626" s="70"/>
      <c r="L626" s="70"/>
      <c r="M626" s="70"/>
      <c r="N626" s="70"/>
      <c r="O626" s="70"/>
      <c r="P626" s="70"/>
    </row>
    <row r="627" spans="1:16" s="47" customFormat="1" ht="25.5" customHeight="1">
      <c r="A627" s="70" t="s">
        <v>41</v>
      </c>
      <c r="B627" s="70"/>
      <c r="C627" s="70" t="s">
        <v>42</v>
      </c>
      <c r="D627" s="70"/>
      <c r="E627" s="41"/>
      <c r="F627" s="41"/>
      <c r="G627" s="93">
        <f>IF(E622="","",'入力(貼付）'!$D$2)</f>
      </c>
      <c r="H627" s="93"/>
      <c r="I627" s="88"/>
      <c r="J627" s="42" t="s">
        <v>6</v>
      </c>
      <c r="K627" s="94">
        <f>IF(K622="","",'入力(貼付）'!$E$2)</f>
      </c>
      <c r="L627" s="95"/>
      <c r="M627" s="95"/>
      <c r="N627" s="95"/>
      <c r="O627" s="95"/>
      <c r="P627" s="43" t="s">
        <v>43</v>
      </c>
    </row>
    <row r="628" spans="1:16" s="47" customFormat="1" ht="22.5" customHeight="1">
      <c r="A628" s="93"/>
      <c r="B628" s="93"/>
      <c r="C628" s="96"/>
      <c r="D628" s="96"/>
      <c r="E628" s="44"/>
      <c r="F628" s="44"/>
      <c r="G628" s="45"/>
      <c r="H628" s="44"/>
      <c r="I628" s="4"/>
      <c r="J628" s="4"/>
      <c r="K628" s="4"/>
      <c r="L628" s="4"/>
      <c r="M628" s="4"/>
      <c r="N628" s="4"/>
      <c r="O628" s="45"/>
      <c r="P628" s="4"/>
    </row>
    <row r="629" spans="1:16" s="47" customFormat="1" ht="22.5" customHeight="1">
      <c r="A629" s="93"/>
      <c r="B629" s="93"/>
      <c r="C629" s="96"/>
      <c r="D629" s="96"/>
      <c r="E629" s="46"/>
      <c r="F629" s="46"/>
      <c r="G629" s="61" t="s">
        <v>92</v>
      </c>
      <c r="H629" s="61"/>
      <c r="I629" s="61"/>
      <c r="J629" s="69">
        <f>IF(B602="","",$J$37)</f>
      </c>
      <c r="K629" s="69"/>
      <c r="L629" s="69"/>
      <c r="M629" s="69"/>
      <c r="N629" s="69"/>
      <c r="O629" s="69"/>
      <c r="P629" s="69"/>
    </row>
    <row r="630" spans="1:16" s="47" customFormat="1" ht="13.5">
      <c r="A630" s="71" t="s">
        <v>11</v>
      </c>
      <c r="B630" s="71"/>
      <c r="C630" s="71"/>
      <c r="D630" s="71"/>
      <c r="E630" s="71"/>
      <c r="F630" s="71"/>
      <c r="G630" s="71"/>
      <c r="H630" s="9"/>
      <c r="I630" s="4"/>
      <c r="J630" s="4"/>
      <c r="K630" s="4"/>
      <c r="L630" s="4"/>
      <c r="M630" s="7" t="s">
        <v>15</v>
      </c>
      <c r="N630" s="4"/>
      <c r="O630" s="5"/>
      <c r="P630" s="2"/>
    </row>
    <row r="631" spans="1:16" s="47" customFormat="1" ht="13.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</row>
    <row r="632" spans="1:111" s="1" customFormat="1" ht="24">
      <c r="A632" s="72" t="s">
        <v>0</v>
      </c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</row>
    <row r="633" spans="1:16" s="47" customFormat="1" ht="13.5">
      <c r="A633" s="6"/>
      <c r="B633" s="6"/>
      <c r="C633" s="6"/>
      <c r="D633" s="2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2"/>
      <c r="P633" s="4"/>
    </row>
    <row r="634" spans="1:16" s="47" customFormat="1" ht="22.5" customHeight="1">
      <c r="A634" s="73" t="s">
        <v>10</v>
      </c>
      <c r="B634" s="73"/>
      <c r="C634" s="73"/>
      <c r="D634" s="73"/>
      <c r="E634" s="74" t="s">
        <v>8</v>
      </c>
      <c r="F634" s="74"/>
      <c r="G634" s="74"/>
      <c r="H634" s="74" t="s">
        <v>1</v>
      </c>
      <c r="I634" s="74"/>
      <c r="J634" s="74"/>
      <c r="K634" s="74" t="s">
        <v>13</v>
      </c>
      <c r="L634" s="74"/>
      <c r="M634" s="74"/>
      <c r="N634" s="74" t="s">
        <v>3</v>
      </c>
      <c r="O634" s="74"/>
      <c r="P634" s="74"/>
    </row>
    <row r="635" spans="1:16" s="47" customFormat="1" ht="25.5" customHeight="1">
      <c r="A635" s="75">
        <f>IF($M635="","",'入力(貼付）'!$A$2)</f>
      </c>
      <c r="B635" s="75"/>
      <c r="C635" s="75"/>
      <c r="D635" s="75"/>
      <c r="E635" s="76">
        <f>IF($M635="","",'入力(貼付）'!$B$2)</f>
      </c>
      <c r="F635" s="76"/>
      <c r="G635" s="76"/>
      <c r="H635" s="76">
        <f>IF($M635="","",'入力(貼付）'!$C$2)</f>
      </c>
      <c r="I635" s="76"/>
      <c r="J635" s="76"/>
      <c r="K635" s="37">
        <f>IF($M635="","",18)</f>
      </c>
      <c r="L635" s="26" t="s">
        <v>26</v>
      </c>
      <c r="M635" s="36">
        <f>IF('入力(貼付）'!$F$2&lt;18,"",'入力(貼付）'!$F$2)</f>
      </c>
      <c r="N635" s="77">
        <f>IF(K635="","",30)</f>
      </c>
      <c r="O635" s="77"/>
      <c r="P635" s="77"/>
    </row>
    <row r="636" spans="1:16" s="47" customFormat="1" ht="25.5" customHeight="1">
      <c r="A636" s="74" t="s">
        <v>2</v>
      </c>
      <c r="B636" s="74"/>
      <c r="C636" s="74"/>
      <c r="D636" s="74"/>
      <c r="E636" s="78">
        <f>IF(M635="","",$E$7)</f>
      </c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80"/>
    </row>
    <row r="637" spans="1:16" s="47" customFormat="1" ht="16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2"/>
      <c r="P637" s="10" t="s">
        <v>14</v>
      </c>
    </row>
    <row r="638" spans="1:16" s="47" customFormat="1" ht="22.5" customHeight="1">
      <c r="A638" s="8" t="s">
        <v>4</v>
      </c>
      <c r="B638" s="70" t="s">
        <v>7</v>
      </c>
      <c r="C638" s="70"/>
      <c r="D638" s="70"/>
      <c r="E638" s="70" t="s">
        <v>9</v>
      </c>
      <c r="F638" s="70"/>
      <c r="G638" s="70"/>
      <c r="H638" s="70"/>
      <c r="I638" s="70"/>
      <c r="J638" s="70"/>
      <c r="K638" s="70" t="s">
        <v>5</v>
      </c>
      <c r="L638" s="70"/>
      <c r="M638" s="70"/>
      <c r="N638" s="70"/>
      <c r="O638" s="70"/>
      <c r="P638" s="70"/>
    </row>
    <row r="639" spans="1:16" s="47" customFormat="1" ht="25.5" customHeight="1">
      <c r="A639" s="23">
        <v>341</v>
      </c>
      <c r="B639" s="81">
        <f>IF('入力(貼付）'!A347="","",'入力(貼付）'!A347)</f>
      </c>
      <c r="C639" s="81"/>
      <c r="D639" s="81"/>
      <c r="E639" s="82">
        <f>IF('入力(貼付）'!B347="","",'入力(貼付）'!B347)</f>
      </c>
      <c r="F639" s="83"/>
      <c r="G639" s="83"/>
      <c r="H639" s="83"/>
      <c r="I639" s="83"/>
      <c r="J639" s="84"/>
      <c r="K639" s="85">
        <f>IF('入力(貼付）'!C347="","",'入力(貼付）'!E347)</f>
      </c>
      <c r="L639" s="86"/>
      <c r="M639" s="86"/>
      <c r="N639" s="86"/>
      <c r="O639" s="86"/>
      <c r="P639" s="87"/>
    </row>
    <row r="640" spans="1:16" s="47" customFormat="1" ht="25.5" customHeight="1">
      <c r="A640" s="23">
        <v>342</v>
      </c>
      <c r="B640" s="81">
        <f>IF('入力(貼付）'!A348="","",'入力(貼付）'!A348)</f>
      </c>
      <c r="C640" s="81"/>
      <c r="D640" s="81"/>
      <c r="E640" s="82">
        <f>IF('入力(貼付）'!B348="","",'入力(貼付）'!B348)</f>
      </c>
      <c r="F640" s="83"/>
      <c r="G640" s="83"/>
      <c r="H640" s="83"/>
      <c r="I640" s="83"/>
      <c r="J640" s="84"/>
      <c r="K640" s="85">
        <f>IF('入力(貼付）'!C348="","",'入力(貼付）'!E348)</f>
      </c>
      <c r="L640" s="86"/>
      <c r="M640" s="86"/>
      <c r="N640" s="86"/>
      <c r="O640" s="86"/>
      <c r="P640" s="87"/>
    </row>
    <row r="641" spans="1:16" s="47" customFormat="1" ht="25.5" customHeight="1">
      <c r="A641" s="23">
        <v>343</v>
      </c>
      <c r="B641" s="81">
        <f>IF('入力(貼付）'!A349="","",'入力(貼付）'!A349)</f>
      </c>
      <c r="C641" s="81"/>
      <c r="D641" s="81"/>
      <c r="E641" s="82">
        <f>IF('入力(貼付）'!B349="","",'入力(貼付）'!B349)</f>
      </c>
      <c r="F641" s="83"/>
      <c r="G641" s="83"/>
      <c r="H641" s="83"/>
      <c r="I641" s="83"/>
      <c r="J641" s="84"/>
      <c r="K641" s="85">
        <f>IF('入力(貼付）'!C349="","",'入力(貼付）'!E349)</f>
      </c>
      <c r="L641" s="86"/>
      <c r="M641" s="86"/>
      <c r="N641" s="86"/>
      <c r="O641" s="86"/>
      <c r="P641" s="87"/>
    </row>
    <row r="642" spans="1:16" s="47" customFormat="1" ht="25.5" customHeight="1">
      <c r="A642" s="23">
        <v>344</v>
      </c>
      <c r="B642" s="81">
        <f>IF('入力(貼付）'!A350="","",'入力(貼付）'!A350)</f>
      </c>
      <c r="C642" s="81"/>
      <c r="D642" s="81"/>
      <c r="E642" s="82">
        <f>IF('入力(貼付）'!B350="","",'入力(貼付）'!B350)</f>
      </c>
      <c r="F642" s="83"/>
      <c r="G642" s="83"/>
      <c r="H642" s="83"/>
      <c r="I642" s="83"/>
      <c r="J642" s="84"/>
      <c r="K642" s="85">
        <f>IF('入力(貼付）'!C350="","",'入力(貼付）'!E350)</f>
      </c>
      <c r="L642" s="86"/>
      <c r="M642" s="86"/>
      <c r="N642" s="86"/>
      <c r="O642" s="86"/>
      <c r="P642" s="87"/>
    </row>
    <row r="643" spans="1:16" s="47" customFormat="1" ht="25.5" customHeight="1">
      <c r="A643" s="23">
        <v>345</v>
      </c>
      <c r="B643" s="81">
        <f>IF('入力(貼付）'!A351="","",'入力(貼付）'!A351)</f>
      </c>
      <c r="C643" s="81"/>
      <c r="D643" s="81"/>
      <c r="E643" s="82">
        <f>IF('入力(貼付）'!B351="","",'入力(貼付）'!B351)</f>
      </c>
      <c r="F643" s="83"/>
      <c r="G643" s="83"/>
      <c r="H643" s="83"/>
      <c r="I643" s="83"/>
      <c r="J643" s="84"/>
      <c r="K643" s="85">
        <f>IF('入力(貼付）'!C351="","",'入力(貼付）'!E351)</f>
      </c>
      <c r="L643" s="86"/>
      <c r="M643" s="86"/>
      <c r="N643" s="86"/>
      <c r="O643" s="86"/>
      <c r="P643" s="87"/>
    </row>
    <row r="644" spans="1:16" s="47" customFormat="1" ht="25.5" customHeight="1">
      <c r="A644" s="23">
        <v>346</v>
      </c>
      <c r="B644" s="81">
        <f>IF('入力(貼付）'!A352="","",'入力(貼付）'!A352)</f>
      </c>
      <c r="C644" s="81"/>
      <c r="D644" s="81"/>
      <c r="E644" s="82">
        <f>IF('入力(貼付）'!B352="","",'入力(貼付）'!B352)</f>
      </c>
      <c r="F644" s="83"/>
      <c r="G644" s="83"/>
      <c r="H644" s="83"/>
      <c r="I644" s="83"/>
      <c r="J644" s="84"/>
      <c r="K644" s="85">
        <f>IF('入力(貼付）'!C352="","",'入力(貼付）'!E352)</f>
      </c>
      <c r="L644" s="86"/>
      <c r="M644" s="86"/>
      <c r="N644" s="86"/>
      <c r="O644" s="86"/>
      <c r="P644" s="87"/>
    </row>
    <row r="645" spans="1:16" s="47" customFormat="1" ht="25.5" customHeight="1">
      <c r="A645" s="23">
        <v>347</v>
      </c>
      <c r="B645" s="81">
        <f>IF('入力(貼付）'!A353="","",'入力(貼付）'!A353)</f>
      </c>
      <c r="C645" s="81"/>
      <c r="D645" s="81"/>
      <c r="E645" s="82">
        <f>IF('入力(貼付）'!B353="","",'入力(貼付）'!B353)</f>
      </c>
      <c r="F645" s="83"/>
      <c r="G645" s="83"/>
      <c r="H645" s="83"/>
      <c r="I645" s="83"/>
      <c r="J645" s="84"/>
      <c r="K645" s="85">
        <f>IF('入力(貼付）'!C353="","",'入力(貼付）'!E353)</f>
      </c>
      <c r="L645" s="86"/>
      <c r="M645" s="86"/>
      <c r="N645" s="86"/>
      <c r="O645" s="86"/>
      <c r="P645" s="87"/>
    </row>
    <row r="646" spans="1:16" s="47" customFormat="1" ht="25.5" customHeight="1">
      <c r="A646" s="23">
        <v>348</v>
      </c>
      <c r="B646" s="81">
        <f>IF('入力(貼付）'!A354="","",'入力(貼付）'!A354)</f>
      </c>
      <c r="C646" s="81"/>
      <c r="D646" s="81"/>
      <c r="E646" s="82">
        <f>IF('入力(貼付）'!B354="","",'入力(貼付）'!B354)</f>
      </c>
      <c r="F646" s="83"/>
      <c r="G646" s="83"/>
      <c r="H646" s="83"/>
      <c r="I646" s="83"/>
      <c r="J646" s="84"/>
      <c r="K646" s="85">
        <f>IF('入力(貼付）'!C354="","",'入力(貼付）'!E354)</f>
      </c>
      <c r="L646" s="86"/>
      <c r="M646" s="86"/>
      <c r="N646" s="86"/>
      <c r="O646" s="86"/>
      <c r="P646" s="87"/>
    </row>
    <row r="647" spans="1:16" s="47" customFormat="1" ht="25.5" customHeight="1">
      <c r="A647" s="23">
        <v>349</v>
      </c>
      <c r="B647" s="81">
        <f>IF('入力(貼付）'!A355="","",'入力(貼付）'!A355)</f>
      </c>
      <c r="C647" s="81"/>
      <c r="D647" s="81"/>
      <c r="E647" s="82">
        <f>IF('入力(貼付）'!B355="","",'入力(貼付）'!B355)</f>
      </c>
      <c r="F647" s="83"/>
      <c r="G647" s="83"/>
      <c r="H647" s="83"/>
      <c r="I647" s="83"/>
      <c r="J647" s="84"/>
      <c r="K647" s="85">
        <f>IF('入力(貼付）'!C355="","",'入力(貼付）'!E355)</f>
      </c>
      <c r="L647" s="86"/>
      <c r="M647" s="86"/>
      <c r="N647" s="86"/>
      <c r="O647" s="86"/>
      <c r="P647" s="87"/>
    </row>
    <row r="648" spans="1:16" s="47" customFormat="1" ht="25.5" customHeight="1">
      <c r="A648" s="23">
        <v>350</v>
      </c>
      <c r="B648" s="81">
        <f>IF('入力(貼付）'!A356="","",'入力(貼付）'!A356)</f>
      </c>
      <c r="C648" s="81"/>
      <c r="D648" s="81"/>
      <c r="E648" s="82">
        <f>IF('入力(貼付）'!B356="","",'入力(貼付）'!B356)</f>
      </c>
      <c r="F648" s="83"/>
      <c r="G648" s="83"/>
      <c r="H648" s="83"/>
      <c r="I648" s="83"/>
      <c r="J648" s="84"/>
      <c r="K648" s="85">
        <f>IF('入力(貼付）'!C356="","",'入力(貼付）'!E356)</f>
      </c>
      <c r="L648" s="86"/>
      <c r="M648" s="86"/>
      <c r="N648" s="86"/>
      <c r="O648" s="86"/>
      <c r="P648" s="87"/>
    </row>
    <row r="649" spans="1:16" s="47" customFormat="1" ht="25.5" customHeight="1">
      <c r="A649" s="23">
        <v>351</v>
      </c>
      <c r="B649" s="81">
        <f>IF('入力(貼付）'!A357="","",'入力(貼付）'!A357)</f>
      </c>
      <c r="C649" s="81"/>
      <c r="D649" s="81"/>
      <c r="E649" s="82">
        <f>IF('入力(貼付）'!B357="","",'入力(貼付）'!B357)</f>
      </c>
      <c r="F649" s="83"/>
      <c r="G649" s="83"/>
      <c r="H649" s="83"/>
      <c r="I649" s="83"/>
      <c r="J649" s="84"/>
      <c r="K649" s="85">
        <f>IF('入力(貼付）'!C357="","",'入力(貼付）'!E357)</f>
      </c>
      <c r="L649" s="86"/>
      <c r="M649" s="86"/>
      <c r="N649" s="86"/>
      <c r="O649" s="86"/>
      <c r="P649" s="87"/>
    </row>
    <row r="650" spans="1:16" s="47" customFormat="1" ht="25.5" customHeight="1">
      <c r="A650" s="23">
        <v>352</v>
      </c>
      <c r="B650" s="81">
        <f>IF('入力(貼付）'!A358="","",'入力(貼付）'!A358)</f>
      </c>
      <c r="C650" s="81"/>
      <c r="D650" s="81"/>
      <c r="E650" s="82">
        <f>IF('入力(貼付）'!B358="","",'入力(貼付）'!B358)</f>
      </c>
      <c r="F650" s="83"/>
      <c r="G650" s="83"/>
      <c r="H650" s="83"/>
      <c r="I650" s="83"/>
      <c r="J650" s="84"/>
      <c r="K650" s="85">
        <f>IF('入力(貼付）'!C358="","",'入力(貼付）'!E358)</f>
      </c>
      <c r="L650" s="86"/>
      <c r="M650" s="86"/>
      <c r="N650" s="86"/>
      <c r="O650" s="86"/>
      <c r="P650" s="87"/>
    </row>
    <row r="651" spans="1:16" s="47" customFormat="1" ht="25.5" customHeight="1">
      <c r="A651" s="23">
        <v>353</v>
      </c>
      <c r="B651" s="81">
        <f>IF('入力(貼付）'!A359="","",'入力(貼付）'!A359)</f>
      </c>
      <c r="C651" s="81"/>
      <c r="D651" s="81"/>
      <c r="E651" s="82">
        <f>IF('入力(貼付）'!B359="","",'入力(貼付）'!B359)</f>
      </c>
      <c r="F651" s="83"/>
      <c r="G651" s="83"/>
      <c r="H651" s="83"/>
      <c r="I651" s="83"/>
      <c r="J651" s="84"/>
      <c r="K651" s="85">
        <f>IF('入力(貼付）'!C359="","",'入力(貼付）'!E359)</f>
      </c>
      <c r="L651" s="86"/>
      <c r="M651" s="86"/>
      <c r="N651" s="86"/>
      <c r="O651" s="86"/>
      <c r="P651" s="87"/>
    </row>
    <row r="652" spans="1:16" s="47" customFormat="1" ht="25.5" customHeight="1">
      <c r="A652" s="23">
        <v>354</v>
      </c>
      <c r="B652" s="81">
        <f>IF('入力(貼付）'!A360="","",'入力(貼付）'!A360)</f>
      </c>
      <c r="C652" s="81"/>
      <c r="D652" s="81"/>
      <c r="E652" s="82">
        <f>IF('入力(貼付）'!B360="","",'入力(貼付）'!B360)</f>
      </c>
      <c r="F652" s="83"/>
      <c r="G652" s="83"/>
      <c r="H652" s="83"/>
      <c r="I652" s="83"/>
      <c r="J652" s="84"/>
      <c r="K652" s="85">
        <f>IF('入力(貼付）'!C360="","",'入力(貼付）'!E360)</f>
      </c>
      <c r="L652" s="86"/>
      <c r="M652" s="86"/>
      <c r="N652" s="86"/>
      <c r="O652" s="86"/>
      <c r="P652" s="87"/>
    </row>
    <row r="653" spans="1:16" s="47" customFormat="1" ht="25.5" customHeight="1">
      <c r="A653" s="23">
        <v>355</v>
      </c>
      <c r="B653" s="81">
        <f>IF('入力(貼付）'!A361="","",'入力(貼付）'!A361)</f>
      </c>
      <c r="C653" s="81"/>
      <c r="D653" s="81"/>
      <c r="E653" s="82">
        <f>IF('入力(貼付）'!B361="","",'入力(貼付）'!B361)</f>
      </c>
      <c r="F653" s="83"/>
      <c r="G653" s="83"/>
      <c r="H653" s="83"/>
      <c r="I653" s="83"/>
      <c r="J653" s="84"/>
      <c r="K653" s="85">
        <f>IF('入力(貼付）'!C361="","",'入力(貼付）'!E361)</f>
      </c>
      <c r="L653" s="86"/>
      <c r="M653" s="86"/>
      <c r="N653" s="86"/>
      <c r="O653" s="86"/>
      <c r="P653" s="87"/>
    </row>
    <row r="654" spans="1:16" s="47" customFormat="1" ht="25.5" customHeight="1">
      <c r="A654" s="23">
        <v>356</v>
      </c>
      <c r="B654" s="81">
        <f>IF('入力(貼付）'!A362="","",'入力(貼付）'!A362)</f>
      </c>
      <c r="C654" s="81"/>
      <c r="D654" s="81"/>
      <c r="E654" s="82">
        <f>IF('入力(貼付）'!B362="","",'入力(貼付）'!B362)</f>
      </c>
      <c r="F654" s="83"/>
      <c r="G654" s="83"/>
      <c r="H654" s="83"/>
      <c r="I654" s="83"/>
      <c r="J654" s="84"/>
      <c r="K654" s="85">
        <f>IF('入力(貼付）'!C362="","",'入力(貼付）'!E362)</f>
      </c>
      <c r="L654" s="86"/>
      <c r="M654" s="86"/>
      <c r="N654" s="86"/>
      <c r="O654" s="86"/>
      <c r="P654" s="87"/>
    </row>
    <row r="655" spans="1:16" s="47" customFormat="1" ht="25.5" customHeight="1">
      <c r="A655" s="23">
        <v>357</v>
      </c>
      <c r="B655" s="81">
        <f>IF('入力(貼付）'!A363="","",'入力(貼付）'!A363)</f>
      </c>
      <c r="C655" s="81"/>
      <c r="D655" s="81"/>
      <c r="E655" s="82">
        <f>IF('入力(貼付）'!B363="","",'入力(貼付）'!B363)</f>
      </c>
      <c r="F655" s="83"/>
      <c r="G655" s="83"/>
      <c r="H655" s="83"/>
      <c r="I655" s="83"/>
      <c r="J655" s="84"/>
      <c r="K655" s="85">
        <f>IF('入力(貼付）'!C363="","",'入力(貼付）'!E363)</f>
      </c>
      <c r="L655" s="86"/>
      <c r="M655" s="86"/>
      <c r="N655" s="86"/>
      <c r="O655" s="86"/>
      <c r="P655" s="87"/>
    </row>
    <row r="656" spans="1:16" s="47" customFormat="1" ht="25.5" customHeight="1">
      <c r="A656" s="23">
        <v>358</v>
      </c>
      <c r="B656" s="81">
        <f>IF('入力(貼付）'!A364="","",'入力(貼付）'!A364)</f>
      </c>
      <c r="C656" s="81"/>
      <c r="D656" s="81"/>
      <c r="E656" s="82">
        <f>IF('入力(貼付）'!B364="","",'入力(貼付）'!B364)</f>
      </c>
      <c r="F656" s="83"/>
      <c r="G656" s="83"/>
      <c r="H656" s="83"/>
      <c r="I656" s="83"/>
      <c r="J656" s="84"/>
      <c r="K656" s="85">
        <f>IF('入力(貼付）'!C364="","",'入力(貼付）'!E364)</f>
      </c>
      <c r="L656" s="86"/>
      <c r="M656" s="86"/>
      <c r="N656" s="86"/>
      <c r="O656" s="86"/>
      <c r="P656" s="87"/>
    </row>
    <row r="657" spans="1:16" s="47" customFormat="1" ht="25.5" customHeight="1">
      <c r="A657" s="23">
        <v>359</v>
      </c>
      <c r="B657" s="81">
        <f>IF('入力(貼付）'!A365="","",'入力(貼付）'!A365)</f>
      </c>
      <c r="C657" s="81"/>
      <c r="D657" s="81"/>
      <c r="E657" s="82">
        <f>IF('入力(貼付）'!B365="","",'入力(貼付）'!B365)</f>
      </c>
      <c r="F657" s="83"/>
      <c r="G657" s="83"/>
      <c r="H657" s="83"/>
      <c r="I657" s="83"/>
      <c r="J657" s="84"/>
      <c r="K657" s="85">
        <f>IF('入力(貼付）'!C365="","",'入力(貼付）'!E365)</f>
      </c>
      <c r="L657" s="86"/>
      <c r="M657" s="86"/>
      <c r="N657" s="86"/>
      <c r="O657" s="86"/>
      <c r="P657" s="87"/>
    </row>
    <row r="658" spans="1:16" s="47" customFormat="1" ht="25.5" customHeight="1">
      <c r="A658" s="23">
        <v>360</v>
      </c>
      <c r="B658" s="81">
        <f>IF('入力(貼付）'!A366="","",'入力(貼付）'!A366)</f>
      </c>
      <c r="C658" s="81"/>
      <c r="D658" s="81"/>
      <c r="E658" s="82">
        <f>IF('入力(貼付）'!B366="","",'入力(貼付）'!B366)</f>
      </c>
      <c r="F658" s="83"/>
      <c r="G658" s="83"/>
      <c r="H658" s="83"/>
      <c r="I658" s="83"/>
      <c r="J658" s="84"/>
      <c r="K658" s="85">
        <f>IF('入力(貼付）'!C366="","",'入力(貼付）'!E366)</f>
      </c>
      <c r="L658" s="86"/>
      <c r="M658" s="86"/>
      <c r="N658" s="86"/>
      <c r="O658" s="86"/>
      <c r="P658" s="87"/>
    </row>
    <row r="659" spans="1:16" s="47" customFormat="1" ht="25.5" customHeight="1">
      <c r="A659" s="88" t="s">
        <v>12</v>
      </c>
      <c r="B659" s="89"/>
      <c r="C659" s="89"/>
      <c r="D659" s="90"/>
      <c r="E659" s="91">
        <f>IF(COUNT(B639:D658)=0,"",COUNT(B639:D658))</f>
      </c>
      <c r="F659" s="92"/>
      <c r="G659" s="92"/>
      <c r="H659" s="92"/>
      <c r="I659" s="92"/>
      <c r="J659" s="11" t="s">
        <v>6</v>
      </c>
      <c r="K659" s="85">
        <f>IF(SUM(K639:P658)=0,"",SUM(K639:P658))</f>
      </c>
      <c r="L659" s="86"/>
      <c r="M659" s="86"/>
      <c r="N659" s="86"/>
      <c r="O659" s="86"/>
      <c r="P659" s="87"/>
    </row>
    <row r="660" spans="1:16" s="47" customFormat="1" ht="13.5">
      <c r="A660" s="38" t="s">
        <v>36</v>
      </c>
      <c r="B660" s="38"/>
      <c r="C660" s="38"/>
      <c r="D660" s="38"/>
      <c r="E660" s="38"/>
      <c r="F660" s="38"/>
      <c r="G660" s="7"/>
      <c r="H660" s="7"/>
      <c r="I660" s="7"/>
      <c r="J660" s="7"/>
      <c r="K660" s="4"/>
      <c r="L660" s="4"/>
      <c r="M660" s="4"/>
      <c r="N660" s="4"/>
      <c r="O660" s="39"/>
      <c r="P660" s="4"/>
    </row>
    <row r="661" spans="1:16" s="47" customFormat="1" ht="13.5">
      <c r="A661" s="38" t="s">
        <v>37</v>
      </c>
      <c r="B661" s="38"/>
      <c r="C661" s="38"/>
      <c r="D661" s="38"/>
      <c r="E661" s="38"/>
      <c r="F661" s="38"/>
      <c r="G661" s="7"/>
      <c r="H661" s="7"/>
      <c r="I661" s="7"/>
      <c r="J661" s="7"/>
      <c r="K661" s="4"/>
      <c r="L661" s="4"/>
      <c r="M661" s="4"/>
      <c r="N661" s="4"/>
      <c r="O661" s="39"/>
      <c r="P661" s="4"/>
    </row>
    <row r="662" spans="1:16" s="47" customFormat="1" ht="13.5">
      <c r="A662" s="38" t="s">
        <v>38</v>
      </c>
      <c r="B662" s="38"/>
      <c r="C662" s="38"/>
      <c r="D662" s="38"/>
      <c r="E662" s="38"/>
      <c r="F662" s="38"/>
      <c r="G662" s="7"/>
      <c r="H662" s="7"/>
      <c r="I662" s="7"/>
      <c r="J662" s="7"/>
      <c r="K662" s="4"/>
      <c r="L662" s="4"/>
      <c r="M662" s="4"/>
      <c r="N662" s="4"/>
      <c r="O662" s="39"/>
      <c r="P662" s="4"/>
    </row>
    <row r="663" spans="1:16" s="47" customFormat="1" ht="13.5">
      <c r="A663" s="40" t="s">
        <v>39</v>
      </c>
      <c r="B663" s="7"/>
      <c r="C663" s="7"/>
      <c r="D663" s="7"/>
      <c r="E663" s="7"/>
      <c r="F663" s="7"/>
      <c r="G663" s="70" t="s">
        <v>40</v>
      </c>
      <c r="H663" s="70"/>
      <c r="I663" s="70"/>
      <c r="J663" s="70"/>
      <c r="K663" s="70"/>
      <c r="L663" s="70"/>
      <c r="M663" s="70"/>
      <c r="N663" s="70"/>
      <c r="O663" s="70"/>
      <c r="P663" s="70"/>
    </row>
    <row r="664" spans="1:16" s="47" customFormat="1" ht="25.5" customHeight="1">
      <c r="A664" s="70" t="s">
        <v>41</v>
      </c>
      <c r="B664" s="70"/>
      <c r="C664" s="70" t="s">
        <v>42</v>
      </c>
      <c r="D664" s="70"/>
      <c r="E664" s="41"/>
      <c r="F664" s="41"/>
      <c r="G664" s="93">
        <f>IF(E659="","",'入力(貼付）'!$D$2)</f>
      </c>
      <c r="H664" s="93"/>
      <c r="I664" s="88"/>
      <c r="J664" s="42" t="s">
        <v>6</v>
      </c>
      <c r="K664" s="94">
        <f>IF(K659="","",'入力(貼付）'!$E$2)</f>
      </c>
      <c r="L664" s="95"/>
      <c r="M664" s="95"/>
      <c r="N664" s="95"/>
      <c r="O664" s="95"/>
      <c r="P664" s="43" t="s">
        <v>43</v>
      </c>
    </row>
    <row r="665" spans="1:16" s="47" customFormat="1" ht="22.5" customHeight="1">
      <c r="A665" s="93"/>
      <c r="B665" s="93"/>
      <c r="C665" s="96"/>
      <c r="D665" s="96"/>
      <c r="E665" s="44"/>
      <c r="F665" s="44"/>
      <c r="G665" s="45"/>
      <c r="H665" s="44"/>
      <c r="I665" s="4"/>
      <c r="J665" s="4"/>
      <c r="K665" s="4"/>
      <c r="L665" s="4"/>
      <c r="M665" s="4"/>
      <c r="N665" s="4"/>
      <c r="O665" s="45"/>
      <c r="P665" s="4"/>
    </row>
    <row r="666" spans="1:16" s="47" customFormat="1" ht="22.5" customHeight="1">
      <c r="A666" s="93"/>
      <c r="B666" s="93"/>
      <c r="C666" s="96"/>
      <c r="D666" s="96"/>
      <c r="E666" s="46"/>
      <c r="F666" s="46"/>
      <c r="G666" s="61" t="s">
        <v>92</v>
      </c>
      <c r="H666" s="61"/>
      <c r="I666" s="61"/>
      <c r="J666" s="69">
        <f>IF(B639="","",$J$37)</f>
      </c>
      <c r="K666" s="69"/>
      <c r="L666" s="69"/>
      <c r="M666" s="69"/>
      <c r="N666" s="69"/>
      <c r="O666" s="69"/>
      <c r="P666" s="69"/>
    </row>
    <row r="667" spans="1:16" s="47" customFormat="1" ht="13.5">
      <c r="A667" s="71" t="s">
        <v>11</v>
      </c>
      <c r="B667" s="71"/>
      <c r="C667" s="71"/>
      <c r="D667" s="71"/>
      <c r="E667" s="71"/>
      <c r="F667" s="71"/>
      <c r="G667" s="71"/>
      <c r="H667" s="9"/>
      <c r="I667" s="4"/>
      <c r="J667" s="4"/>
      <c r="K667" s="4"/>
      <c r="L667" s="4"/>
      <c r="M667" s="7" t="s">
        <v>15</v>
      </c>
      <c r="N667" s="4"/>
      <c r="O667" s="5"/>
      <c r="P667" s="2"/>
    </row>
    <row r="668" spans="1:16" s="47" customFormat="1" ht="13.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</row>
    <row r="669" spans="1:111" s="1" customFormat="1" ht="24">
      <c r="A669" s="72" t="s">
        <v>0</v>
      </c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</row>
    <row r="670" spans="1:16" s="47" customFormat="1" ht="13.5">
      <c r="A670" s="6"/>
      <c r="B670" s="6"/>
      <c r="C670" s="6"/>
      <c r="D670" s="2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2"/>
      <c r="P670" s="4"/>
    </row>
    <row r="671" spans="1:16" s="47" customFormat="1" ht="22.5" customHeight="1">
      <c r="A671" s="73" t="s">
        <v>10</v>
      </c>
      <c r="B671" s="73"/>
      <c r="C671" s="73"/>
      <c r="D671" s="73"/>
      <c r="E671" s="74" t="s">
        <v>8</v>
      </c>
      <c r="F671" s="74"/>
      <c r="G671" s="74"/>
      <c r="H671" s="74" t="s">
        <v>1</v>
      </c>
      <c r="I671" s="74"/>
      <c r="J671" s="74"/>
      <c r="K671" s="74" t="s">
        <v>13</v>
      </c>
      <c r="L671" s="74"/>
      <c r="M671" s="74"/>
      <c r="N671" s="74" t="s">
        <v>3</v>
      </c>
      <c r="O671" s="74"/>
      <c r="P671" s="74"/>
    </row>
    <row r="672" spans="1:16" s="47" customFormat="1" ht="25.5" customHeight="1">
      <c r="A672" s="75">
        <f>IF($M672="","",'入力(貼付）'!$A$2)</f>
      </c>
      <c r="B672" s="75"/>
      <c r="C672" s="75"/>
      <c r="D672" s="75"/>
      <c r="E672" s="76">
        <f>IF($M672="","",'入力(貼付）'!$B$2)</f>
      </c>
      <c r="F672" s="76"/>
      <c r="G672" s="76"/>
      <c r="H672" s="76">
        <f>IF($M672="","",'入力(貼付）'!$C$2)</f>
      </c>
      <c r="I672" s="76"/>
      <c r="J672" s="76"/>
      <c r="K672" s="37">
        <f>IF($M672="","",19)</f>
      </c>
      <c r="L672" s="26" t="s">
        <v>26</v>
      </c>
      <c r="M672" s="36">
        <f>IF('入力(貼付）'!$F$2&lt;19,"",'入力(貼付）'!$F$2)</f>
      </c>
      <c r="N672" s="77">
        <f>IF(K672="","",30)</f>
      </c>
      <c r="O672" s="77"/>
      <c r="P672" s="77"/>
    </row>
    <row r="673" spans="1:16" s="47" customFormat="1" ht="25.5" customHeight="1">
      <c r="A673" s="74" t="s">
        <v>2</v>
      </c>
      <c r="B673" s="74"/>
      <c r="C673" s="74"/>
      <c r="D673" s="74"/>
      <c r="E673" s="78">
        <f>IF(M672="","",$E$7)</f>
      </c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80"/>
    </row>
    <row r="674" spans="1:16" s="47" customFormat="1" ht="16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2"/>
      <c r="P674" s="10" t="s">
        <v>14</v>
      </c>
    </row>
    <row r="675" spans="1:16" s="47" customFormat="1" ht="22.5" customHeight="1">
      <c r="A675" s="8" t="s">
        <v>4</v>
      </c>
      <c r="B675" s="70" t="s">
        <v>7</v>
      </c>
      <c r="C675" s="70"/>
      <c r="D675" s="70"/>
      <c r="E675" s="70" t="s">
        <v>9</v>
      </c>
      <c r="F675" s="70"/>
      <c r="G675" s="70"/>
      <c r="H675" s="70"/>
      <c r="I675" s="70"/>
      <c r="J675" s="70"/>
      <c r="K675" s="70" t="s">
        <v>5</v>
      </c>
      <c r="L675" s="70"/>
      <c r="M675" s="70"/>
      <c r="N675" s="70"/>
      <c r="O675" s="70"/>
      <c r="P675" s="70"/>
    </row>
    <row r="676" spans="1:16" s="47" customFormat="1" ht="25.5" customHeight="1">
      <c r="A676" s="23">
        <v>361</v>
      </c>
      <c r="B676" s="81">
        <f>IF('入力(貼付）'!A367="","",'入力(貼付）'!A367)</f>
      </c>
      <c r="C676" s="81"/>
      <c r="D676" s="81"/>
      <c r="E676" s="82">
        <f>IF('入力(貼付）'!B367="","",'入力(貼付）'!B367)</f>
      </c>
      <c r="F676" s="83"/>
      <c r="G676" s="83"/>
      <c r="H676" s="83"/>
      <c r="I676" s="83"/>
      <c r="J676" s="84"/>
      <c r="K676" s="85">
        <f>IF('入力(貼付）'!C367="","",'入力(貼付）'!E367)</f>
      </c>
      <c r="L676" s="86"/>
      <c r="M676" s="86"/>
      <c r="N676" s="86"/>
      <c r="O676" s="86"/>
      <c r="P676" s="87"/>
    </row>
    <row r="677" spans="1:16" s="47" customFormat="1" ht="25.5" customHeight="1">
      <c r="A677" s="23">
        <v>362</v>
      </c>
      <c r="B677" s="81">
        <f>IF('入力(貼付）'!A368="","",'入力(貼付）'!A368)</f>
      </c>
      <c r="C677" s="81"/>
      <c r="D677" s="81"/>
      <c r="E677" s="82">
        <f>IF('入力(貼付）'!B368="","",'入力(貼付）'!B368)</f>
      </c>
      <c r="F677" s="83"/>
      <c r="G677" s="83"/>
      <c r="H677" s="83"/>
      <c r="I677" s="83"/>
      <c r="J677" s="84"/>
      <c r="K677" s="85">
        <f>IF('入力(貼付）'!C368="","",'入力(貼付）'!E368)</f>
      </c>
      <c r="L677" s="86"/>
      <c r="M677" s="86"/>
      <c r="N677" s="86"/>
      <c r="O677" s="86"/>
      <c r="P677" s="87"/>
    </row>
    <row r="678" spans="1:16" s="47" customFormat="1" ht="25.5" customHeight="1">
      <c r="A678" s="23">
        <v>363</v>
      </c>
      <c r="B678" s="81">
        <f>IF('入力(貼付）'!A369="","",'入力(貼付）'!A369)</f>
      </c>
      <c r="C678" s="81"/>
      <c r="D678" s="81"/>
      <c r="E678" s="82">
        <f>IF('入力(貼付）'!B369="","",'入力(貼付）'!B369)</f>
      </c>
      <c r="F678" s="83"/>
      <c r="G678" s="83"/>
      <c r="H678" s="83"/>
      <c r="I678" s="83"/>
      <c r="J678" s="84"/>
      <c r="K678" s="85">
        <f>IF('入力(貼付）'!C369="","",'入力(貼付）'!E369)</f>
      </c>
      <c r="L678" s="86"/>
      <c r="M678" s="86"/>
      <c r="N678" s="86"/>
      <c r="O678" s="86"/>
      <c r="P678" s="87"/>
    </row>
    <row r="679" spans="1:16" s="47" customFormat="1" ht="25.5" customHeight="1">
      <c r="A679" s="23">
        <v>364</v>
      </c>
      <c r="B679" s="81">
        <f>IF('入力(貼付）'!A370="","",'入力(貼付）'!A370)</f>
      </c>
      <c r="C679" s="81"/>
      <c r="D679" s="81"/>
      <c r="E679" s="82">
        <f>IF('入力(貼付）'!B370="","",'入力(貼付）'!B370)</f>
      </c>
      <c r="F679" s="83"/>
      <c r="G679" s="83"/>
      <c r="H679" s="83"/>
      <c r="I679" s="83"/>
      <c r="J679" s="84"/>
      <c r="K679" s="85">
        <f>IF('入力(貼付）'!C370="","",'入力(貼付）'!E370)</f>
      </c>
      <c r="L679" s="86"/>
      <c r="M679" s="86"/>
      <c r="N679" s="86"/>
      <c r="O679" s="86"/>
      <c r="P679" s="87"/>
    </row>
    <row r="680" spans="1:16" s="47" customFormat="1" ht="25.5" customHeight="1">
      <c r="A680" s="23">
        <v>365</v>
      </c>
      <c r="B680" s="81">
        <f>IF('入力(貼付）'!A371="","",'入力(貼付）'!A371)</f>
      </c>
      <c r="C680" s="81"/>
      <c r="D680" s="81"/>
      <c r="E680" s="82">
        <f>IF('入力(貼付）'!B371="","",'入力(貼付）'!B371)</f>
      </c>
      <c r="F680" s="83"/>
      <c r="G680" s="83"/>
      <c r="H680" s="83"/>
      <c r="I680" s="83"/>
      <c r="J680" s="84"/>
      <c r="K680" s="85">
        <f>IF('入力(貼付）'!C371="","",'入力(貼付）'!E371)</f>
      </c>
      <c r="L680" s="86"/>
      <c r="M680" s="86"/>
      <c r="N680" s="86"/>
      <c r="O680" s="86"/>
      <c r="P680" s="87"/>
    </row>
    <row r="681" spans="1:16" s="47" customFormat="1" ht="25.5" customHeight="1">
      <c r="A681" s="23">
        <v>366</v>
      </c>
      <c r="B681" s="81">
        <f>IF('入力(貼付）'!A372="","",'入力(貼付）'!A372)</f>
      </c>
      <c r="C681" s="81"/>
      <c r="D681" s="81"/>
      <c r="E681" s="82">
        <f>IF('入力(貼付）'!B372="","",'入力(貼付）'!B372)</f>
      </c>
      <c r="F681" s="83"/>
      <c r="G681" s="83"/>
      <c r="H681" s="83"/>
      <c r="I681" s="83"/>
      <c r="J681" s="84"/>
      <c r="K681" s="85">
        <f>IF('入力(貼付）'!C372="","",'入力(貼付）'!E372)</f>
      </c>
      <c r="L681" s="86"/>
      <c r="M681" s="86"/>
      <c r="N681" s="86"/>
      <c r="O681" s="86"/>
      <c r="P681" s="87"/>
    </row>
    <row r="682" spans="1:16" s="47" customFormat="1" ht="25.5" customHeight="1">
      <c r="A682" s="23">
        <v>367</v>
      </c>
      <c r="B682" s="81">
        <f>IF('入力(貼付）'!A373="","",'入力(貼付）'!A373)</f>
      </c>
      <c r="C682" s="81"/>
      <c r="D682" s="81"/>
      <c r="E682" s="82">
        <f>IF('入力(貼付）'!B373="","",'入力(貼付）'!B373)</f>
      </c>
      <c r="F682" s="83"/>
      <c r="G682" s="83"/>
      <c r="H682" s="83"/>
      <c r="I682" s="83"/>
      <c r="J682" s="84"/>
      <c r="K682" s="85">
        <f>IF('入力(貼付）'!C373="","",'入力(貼付）'!E373)</f>
      </c>
      <c r="L682" s="86"/>
      <c r="M682" s="86"/>
      <c r="N682" s="86"/>
      <c r="O682" s="86"/>
      <c r="P682" s="87"/>
    </row>
    <row r="683" spans="1:16" s="47" customFormat="1" ht="25.5" customHeight="1">
      <c r="A683" s="23">
        <v>368</v>
      </c>
      <c r="B683" s="81">
        <f>IF('入力(貼付）'!A374="","",'入力(貼付）'!A374)</f>
      </c>
      <c r="C683" s="81"/>
      <c r="D683" s="81"/>
      <c r="E683" s="82">
        <f>IF('入力(貼付）'!B374="","",'入力(貼付）'!B374)</f>
      </c>
      <c r="F683" s="83"/>
      <c r="G683" s="83"/>
      <c r="H683" s="83"/>
      <c r="I683" s="83"/>
      <c r="J683" s="84"/>
      <c r="K683" s="85">
        <f>IF('入力(貼付）'!C374="","",'入力(貼付）'!E374)</f>
      </c>
      <c r="L683" s="86"/>
      <c r="M683" s="86"/>
      <c r="N683" s="86"/>
      <c r="O683" s="86"/>
      <c r="P683" s="87"/>
    </row>
    <row r="684" spans="1:16" s="47" customFormat="1" ht="25.5" customHeight="1">
      <c r="A684" s="23">
        <v>369</v>
      </c>
      <c r="B684" s="81">
        <f>IF('入力(貼付）'!A375="","",'入力(貼付）'!A375)</f>
      </c>
      <c r="C684" s="81"/>
      <c r="D684" s="81"/>
      <c r="E684" s="82">
        <f>IF('入力(貼付）'!B375="","",'入力(貼付）'!B375)</f>
      </c>
      <c r="F684" s="83"/>
      <c r="G684" s="83"/>
      <c r="H684" s="83"/>
      <c r="I684" s="83"/>
      <c r="J684" s="84"/>
      <c r="K684" s="85">
        <f>IF('入力(貼付）'!C375="","",'入力(貼付）'!E375)</f>
      </c>
      <c r="L684" s="86"/>
      <c r="M684" s="86"/>
      <c r="N684" s="86"/>
      <c r="O684" s="86"/>
      <c r="P684" s="87"/>
    </row>
    <row r="685" spans="1:16" s="47" customFormat="1" ht="25.5" customHeight="1">
      <c r="A685" s="23">
        <v>370</v>
      </c>
      <c r="B685" s="81">
        <f>IF('入力(貼付）'!A376="","",'入力(貼付）'!A376)</f>
      </c>
      <c r="C685" s="81"/>
      <c r="D685" s="81"/>
      <c r="E685" s="82">
        <f>IF('入力(貼付）'!B376="","",'入力(貼付）'!B376)</f>
      </c>
      <c r="F685" s="83"/>
      <c r="G685" s="83"/>
      <c r="H685" s="83"/>
      <c r="I685" s="83"/>
      <c r="J685" s="84"/>
      <c r="K685" s="85">
        <f>IF('入力(貼付）'!C376="","",'入力(貼付）'!E376)</f>
      </c>
      <c r="L685" s="86"/>
      <c r="M685" s="86"/>
      <c r="N685" s="86"/>
      <c r="O685" s="86"/>
      <c r="P685" s="87"/>
    </row>
    <row r="686" spans="1:16" s="47" customFormat="1" ht="25.5" customHeight="1">
      <c r="A686" s="23">
        <v>371</v>
      </c>
      <c r="B686" s="81">
        <f>IF('入力(貼付）'!A377="","",'入力(貼付）'!A377)</f>
      </c>
      <c r="C686" s="81"/>
      <c r="D686" s="81"/>
      <c r="E686" s="82">
        <f>IF('入力(貼付）'!B377="","",'入力(貼付）'!B377)</f>
      </c>
      <c r="F686" s="83"/>
      <c r="G686" s="83"/>
      <c r="H686" s="83"/>
      <c r="I686" s="83"/>
      <c r="J686" s="84"/>
      <c r="K686" s="85">
        <f>IF('入力(貼付）'!C377="","",'入力(貼付）'!E377)</f>
      </c>
      <c r="L686" s="86"/>
      <c r="M686" s="86"/>
      <c r="N686" s="86"/>
      <c r="O686" s="86"/>
      <c r="P686" s="87"/>
    </row>
    <row r="687" spans="1:16" s="47" customFormat="1" ht="25.5" customHeight="1">
      <c r="A687" s="23">
        <v>372</v>
      </c>
      <c r="B687" s="81">
        <f>IF('入力(貼付）'!A378="","",'入力(貼付）'!A378)</f>
      </c>
      <c r="C687" s="81"/>
      <c r="D687" s="81"/>
      <c r="E687" s="82">
        <f>IF('入力(貼付）'!B378="","",'入力(貼付）'!B378)</f>
      </c>
      <c r="F687" s="83"/>
      <c r="G687" s="83"/>
      <c r="H687" s="83"/>
      <c r="I687" s="83"/>
      <c r="J687" s="84"/>
      <c r="K687" s="85">
        <f>IF('入力(貼付）'!C378="","",'入力(貼付）'!E378)</f>
      </c>
      <c r="L687" s="86"/>
      <c r="M687" s="86"/>
      <c r="N687" s="86"/>
      <c r="O687" s="86"/>
      <c r="P687" s="87"/>
    </row>
    <row r="688" spans="1:16" s="47" customFormat="1" ht="25.5" customHeight="1">
      <c r="A688" s="23">
        <v>373</v>
      </c>
      <c r="B688" s="81">
        <f>IF('入力(貼付）'!A379="","",'入力(貼付）'!A379)</f>
      </c>
      <c r="C688" s="81"/>
      <c r="D688" s="81"/>
      <c r="E688" s="82">
        <f>IF('入力(貼付）'!B379="","",'入力(貼付）'!B379)</f>
      </c>
      <c r="F688" s="83"/>
      <c r="G688" s="83"/>
      <c r="H688" s="83"/>
      <c r="I688" s="83"/>
      <c r="J688" s="84"/>
      <c r="K688" s="85">
        <f>IF('入力(貼付）'!C379="","",'入力(貼付）'!E379)</f>
      </c>
      <c r="L688" s="86"/>
      <c r="M688" s="86"/>
      <c r="N688" s="86"/>
      <c r="O688" s="86"/>
      <c r="P688" s="87"/>
    </row>
    <row r="689" spans="1:16" s="47" customFormat="1" ht="25.5" customHeight="1">
      <c r="A689" s="23">
        <v>374</v>
      </c>
      <c r="B689" s="81">
        <f>IF('入力(貼付）'!A380="","",'入力(貼付）'!A380)</f>
      </c>
      <c r="C689" s="81"/>
      <c r="D689" s="81"/>
      <c r="E689" s="82">
        <f>IF('入力(貼付）'!B380="","",'入力(貼付）'!B380)</f>
      </c>
      <c r="F689" s="83"/>
      <c r="G689" s="83"/>
      <c r="H689" s="83"/>
      <c r="I689" s="83"/>
      <c r="J689" s="84"/>
      <c r="K689" s="85">
        <f>IF('入力(貼付）'!C380="","",'入力(貼付）'!E380)</f>
      </c>
      <c r="L689" s="86"/>
      <c r="M689" s="86"/>
      <c r="N689" s="86"/>
      <c r="O689" s="86"/>
      <c r="P689" s="87"/>
    </row>
    <row r="690" spans="1:16" s="47" customFormat="1" ht="25.5" customHeight="1">
      <c r="A690" s="23">
        <v>375</v>
      </c>
      <c r="B690" s="81">
        <f>IF('入力(貼付）'!A381="","",'入力(貼付）'!A381)</f>
      </c>
      <c r="C690" s="81"/>
      <c r="D690" s="81"/>
      <c r="E690" s="82">
        <f>IF('入力(貼付）'!B381="","",'入力(貼付）'!B381)</f>
      </c>
      <c r="F690" s="83"/>
      <c r="G690" s="83"/>
      <c r="H690" s="83"/>
      <c r="I690" s="83"/>
      <c r="J690" s="84"/>
      <c r="K690" s="85">
        <f>IF('入力(貼付）'!C381="","",'入力(貼付）'!E381)</f>
      </c>
      <c r="L690" s="86"/>
      <c r="M690" s="86"/>
      <c r="N690" s="86"/>
      <c r="O690" s="86"/>
      <c r="P690" s="87"/>
    </row>
    <row r="691" spans="1:16" s="47" customFormat="1" ht="25.5" customHeight="1">
      <c r="A691" s="23">
        <v>376</v>
      </c>
      <c r="B691" s="81">
        <f>IF('入力(貼付）'!A382="","",'入力(貼付）'!A382)</f>
      </c>
      <c r="C691" s="81"/>
      <c r="D691" s="81"/>
      <c r="E691" s="82">
        <f>IF('入力(貼付）'!B382="","",'入力(貼付）'!B382)</f>
      </c>
      <c r="F691" s="83"/>
      <c r="G691" s="83"/>
      <c r="H691" s="83"/>
      <c r="I691" s="83"/>
      <c r="J691" s="84"/>
      <c r="K691" s="85">
        <f>IF('入力(貼付）'!C382="","",'入力(貼付）'!E382)</f>
      </c>
      <c r="L691" s="86"/>
      <c r="M691" s="86"/>
      <c r="N691" s="86"/>
      <c r="O691" s="86"/>
      <c r="P691" s="87"/>
    </row>
    <row r="692" spans="1:16" s="47" customFormat="1" ht="25.5" customHeight="1">
      <c r="A692" s="23">
        <v>377</v>
      </c>
      <c r="B692" s="81">
        <f>IF('入力(貼付）'!A383="","",'入力(貼付）'!A383)</f>
      </c>
      <c r="C692" s="81"/>
      <c r="D692" s="81"/>
      <c r="E692" s="82">
        <f>IF('入力(貼付）'!B383="","",'入力(貼付）'!B383)</f>
      </c>
      <c r="F692" s="83"/>
      <c r="G692" s="83"/>
      <c r="H692" s="83"/>
      <c r="I692" s="83"/>
      <c r="J692" s="84"/>
      <c r="K692" s="85">
        <f>IF('入力(貼付）'!C383="","",'入力(貼付）'!E383)</f>
      </c>
      <c r="L692" s="86"/>
      <c r="M692" s="86"/>
      <c r="N692" s="86"/>
      <c r="O692" s="86"/>
      <c r="P692" s="87"/>
    </row>
    <row r="693" spans="1:16" s="47" customFormat="1" ht="25.5" customHeight="1">
      <c r="A693" s="23">
        <v>378</v>
      </c>
      <c r="B693" s="81">
        <f>IF('入力(貼付）'!A384="","",'入力(貼付）'!A384)</f>
      </c>
      <c r="C693" s="81"/>
      <c r="D693" s="81"/>
      <c r="E693" s="82">
        <f>IF('入力(貼付）'!B384="","",'入力(貼付）'!B384)</f>
      </c>
      <c r="F693" s="83"/>
      <c r="G693" s="83"/>
      <c r="H693" s="83"/>
      <c r="I693" s="83"/>
      <c r="J693" s="84"/>
      <c r="K693" s="85">
        <f>IF('入力(貼付）'!C384="","",'入力(貼付）'!E384)</f>
      </c>
      <c r="L693" s="86"/>
      <c r="M693" s="86"/>
      <c r="N693" s="86"/>
      <c r="O693" s="86"/>
      <c r="P693" s="87"/>
    </row>
    <row r="694" spans="1:16" s="47" customFormat="1" ht="25.5" customHeight="1">
      <c r="A694" s="23">
        <v>379</v>
      </c>
      <c r="B694" s="81">
        <f>IF('入力(貼付）'!A385="","",'入力(貼付）'!A385)</f>
      </c>
      <c r="C694" s="81"/>
      <c r="D694" s="81"/>
      <c r="E694" s="82">
        <f>IF('入力(貼付）'!B385="","",'入力(貼付）'!B385)</f>
      </c>
      <c r="F694" s="83"/>
      <c r="G694" s="83"/>
      <c r="H694" s="83"/>
      <c r="I694" s="83"/>
      <c r="J694" s="84"/>
      <c r="K694" s="85">
        <f>IF('入力(貼付）'!C385="","",'入力(貼付）'!E385)</f>
      </c>
      <c r="L694" s="86"/>
      <c r="M694" s="86"/>
      <c r="N694" s="86"/>
      <c r="O694" s="86"/>
      <c r="P694" s="87"/>
    </row>
    <row r="695" spans="1:16" s="47" customFormat="1" ht="25.5" customHeight="1">
      <c r="A695" s="23">
        <v>380</v>
      </c>
      <c r="B695" s="81">
        <f>IF('入力(貼付）'!A386="","",'入力(貼付）'!A386)</f>
      </c>
      <c r="C695" s="81"/>
      <c r="D695" s="81"/>
      <c r="E695" s="82">
        <f>IF('入力(貼付）'!B386="","",'入力(貼付）'!B386)</f>
      </c>
      <c r="F695" s="83"/>
      <c r="G695" s="83"/>
      <c r="H695" s="83"/>
      <c r="I695" s="83"/>
      <c r="J695" s="84"/>
      <c r="K695" s="85">
        <f>IF('入力(貼付）'!C386="","",'入力(貼付）'!E386)</f>
      </c>
      <c r="L695" s="86"/>
      <c r="M695" s="86"/>
      <c r="N695" s="86"/>
      <c r="O695" s="86"/>
      <c r="P695" s="87"/>
    </row>
    <row r="696" spans="1:16" s="47" customFormat="1" ht="25.5" customHeight="1">
      <c r="A696" s="88" t="s">
        <v>12</v>
      </c>
      <c r="B696" s="89"/>
      <c r="C696" s="89"/>
      <c r="D696" s="90"/>
      <c r="E696" s="91">
        <f>IF(COUNT(B676:D695)=0,"",COUNT(B676:D695))</f>
      </c>
      <c r="F696" s="92"/>
      <c r="G696" s="92"/>
      <c r="H696" s="92"/>
      <c r="I696" s="92"/>
      <c r="J696" s="11" t="s">
        <v>6</v>
      </c>
      <c r="K696" s="85">
        <f>IF(SUM(K676:P695)=0,"",SUM(K676:P695))</f>
      </c>
      <c r="L696" s="86"/>
      <c r="M696" s="86"/>
      <c r="N696" s="86"/>
      <c r="O696" s="86"/>
      <c r="P696" s="87"/>
    </row>
    <row r="697" spans="1:16" s="47" customFormat="1" ht="13.5">
      <c r="A697" s="38" t="s">
        <v>36</v>
      </c>
      <c r="B697" s="38"/>
      <c r="C697" s="38"/>
      <c r="D697" s="38"/>
      <c r="E697" s="38"/>
      <c r="F697" s="38"/>
      <c r="G697" s="7"/>
      <c r="H697" s="7"/>
      <c r="I697" s="7"/>
      <c r="J697" s="7"/>
      <c r="K697" s="4"/>
      <c r="L697" s="4"/>
      <c r="M697" s="4"/>
      <c r="N697" s="4"/>
      <c r="O697" s="39"/>
      <c r="P697" s="4"/>
    </row>
    <row r="698" spans="1:16" s="47" customFormat="1" ht="13.5">
      <c r="A698" s="38" t="s">
        <v>37</v>
      </c>
      <c r="B698" s="38"/>
      <c r="C698" s="38"/>
      <c r="D698" s="38"/>
      <c r="E698" s="38"/>
      <c r="F698" s="38"/>
      <c r="G698" s="7"/>
      <c r="H698" s="7"/>
      <c r="I698" s="7"/>
      <c r="J698" s="7"/>
      <c r="K698" s="4"/>
      <c r="L698" s="4"/>
      <c r="M698" s="4"/>
      <c r="N698" s="4"/>
      <c r="O698" s="39"/>
      <c r="P698" s="4"/>
    </row>
    <row r="699" spans="1:16" s="47" customFormat="1" ht="13.5">
      <c r="A699" s="38" t="s">
        <v>38</v>
      </c>
      <c r="B699" s="38"/>
      <c r="C699" s="38"/>
      <c r="D699" s="38"/>
      <c r="E699" s="38"/>
      <c r="F699" s="38"/>
      <c r="G699" s="7"/>
      <c r="H699" s="7"/>
      <c r="I699" s="7"/>
      <c r="J699" s="7"/>
      <c r="K699" s="4"/>
      <c r="L699" s="4"/>
      <c r="M699" s="4"/>
      <c r="N699" s="4"/>
      <c r="O699" s="39"/>
      <c r="P699" s="4"/>
    </row>
    <row r="700" spans="1:16" s="47" customFormat="1" ht="13.5">
      <c r="A700" s="40" t="s">
        <v>39</v>
      </c>
      <c r="B700" s="7"/>
      <c r="C700" s="7"/>
      <c r="D700" s="7"/>
      <c r="E700" s="7"/>
      <c r="F700" s="7"/>
      <c r="G700" s="70" t="s">
        <v>40</v>
      </c>
      <c r="H700" s="70"/>
      <c r="I700" s="70"/>
      <c r="J700" s="70"/>
      <c r="K700" s="70"/>
      <c r="L700" s="70"/>
      <c r="M700" s="70"/>
      <c r="N700" s="70"/>
      <c r="O700" s="70"/>
      <c r="P700" s="70"/>
    </row>
    <row r="701" spans="1:16" s="47" customFormat="1" ht="25.5" customHeight="1">
      <c r="A701" s="70" t="s">
        <v>41</v>
      </c>
      <c r="B701" s="70"/>
      <c r="C701" s="70" t="s">
        <v>42</v>
      </c>
      <c r="D701" s="70"/>
      <c r="E701" s="41"/>
      <c r="F701" s="41"/>
      <c r="G701" s="93">
        <f>IF(E696="","",'入力(貼付）'!$D$2)</f>
      </c>
      <c r="H701" s="93"/>
      <c r="I701" s="88"/>
      <c r="J701" s="42" t="s">
        <v>6</v>
      </c>
      <c r="K701" s="94">
        <f>IF(K696="","",'入力(貼付）'!$E$2)</f>
      </c>
      <c r="L701" s="95"/>
      <c r="M701" s="95"/>
      <c r="N701" s="95"/>
      <c r="O701" s="95"/>
      <c r="P701" s="43" t="s">
        <v>43</v>
      </c>
    </row>
    <row r="702" spans="1:16" s="47" customFormat="1" ht="22.5" customHeight="1">
      <c r="A702" s="93"/>
      <c r="B702" s="93"/>
      <c r="C702" s="96"/>
      <c r="D702" s="96"/>
      <c r="E702" s="44"/>
      <c r="F702" s="44"/>
      <c r="G702" s="45"/>
      <c r="H702" s="44"/>
      <c r="I702" s="4"/>
      <c r="J702" s="4"/>
      <c r="K702" s="4"/>
      <c r="L702" s="4"/>
      <c r="M702" s="4"/>
      <c r="N702" s="4"/>
      <c r="O702" s="45"/>
      <c r="P702" s="4"/>
    </row>
    <row r="703" spans="1:16" s="47" customFormat="1" ht="22.5" customHeight="1">
      <c r="A703" s="93"/>
      <c r="B703" s="93"/>
      <c r="C703" s="96"/>
      <c r="D703" s="96"/>
      <c r="E703" s="46"/>
      <c r="F703" s="46"/>
      <c r="G703" s="61" t="s">
        <v>92</v>
      </c>
      <c r="H703" s="61"/>
      <c r="I703" s="61"/>
      <c r="J703" s="69">
        <f>IF(B676="","",$J$37)</f>
      </c>
      <c r="K703" s="69"/>
      <c r="L703" s="69"/>
      <c r="M703" s="69"/>
      <c r="N703" s="69"/>
      <c r="O703" s="69"/>
      <c r="P703" s="69"/>
    </row>
    <row r="704" spans="1:16" s="47" customFormat="1" ht="13.5">
      <c r="A704" s="71" t="s">
        <v>11</v>
      </c>
      <c r="B704" s="71"/>
      <c r="C704" s="71"/>
      <c r="D704" s="71"/>
      <c r="E704" s="71"/>
      <c r="F704" s="71"/>
      <c r="G704" s="71"/>
      <c r="H704" s="9"/>
      <c r="I704" s="4"/>
      <c r="J704" s="4"/>
      <c r="K704" s="4"/>
      <c r="L704" s="4"/>
      <c r="M704" s="7" t="s">
        <v>15</v>
      </c>
      <c r="N704" s="4"/>
      <c r="O704" s="5"/>
      <c r="P704" s="2"/>
    </row>
    <row r="705" spans="1:16" s="47" customFormat="1" ht="13.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</row>
    <row r="706" spans="1:111" s="1" customFormat="1" ht="24">
      <c r="A706" s="72" t="s">
        <v>0</v>
      </c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</row>
    <row r="707" spans="1:16" s="47" customFormat="1" ht="13.5">
      <c r="A707" s="6"/>
      <c r="B707" s="6"/>
      <c r="C707" s="6"/>
      <c r="D707" s="2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2"/>
      <c r="P707" s="4"/>
    </row>
    <row r="708" spans="1:16" s="47" customFormat="1" ht="22.5" customHeight="1">
      <c r="A708" s="73" t="s">
        <v>10</v>
      </c>
      <c r="B708" s="73"/>
      <c r="C708" s="73"/>
      <c r="D708" s="73"/>
      <c r="E708" s="74" t="s">
        <v>8</v>
      </c>
      <c r="F708" s="74"/>
      <c r="G708" s="74"/>
      <c r="H708" s="74" t="s">
        <v>1</v>
      </c>
      <c r="I708" s="74"/>
      <c r="J708" s="74"/>
      <c r="K708" s="74" t="s">
        <v>13</v>
      </c>
      <c r="L708" s="74"/>
      <c r="M708" s="74"/>
      <c r="N708" s="74" t="s">
        <v>3</v>
      </c>
      <c r="O708" s="74"/>
      <c r="P708" s="74"/>
    </row>
    <row r="709" spans="1:16" s="47" customFormat="1" ht="25.5" customHeight="1">
      <c r="A709" s="75">
        <f>IF($M709="","",'入力(貼付）'!$A$2)</f>
      </c>
      <c r="B709" s="75"/>
      <c r="C709" s="75"/>
      <c r="D709" s="75"/>
      <c r="E709" s="76">
        <f>IF($M709="","",'入力(貼付）'!$B$2)</f>
      </c>
      <c r="F709" s="76"/>
      <c r="G709" s="76"/>
      <c r="H709" s="76">
        <f>IF($M709="","",'入力(貼付）'!$C$2)</f>
      </c>
      <c r="I709" s="76"/>
      <c r="J709" s="76"/>
      <c r="K709" s="37">
        <f>IF($M709="","",20)</f>
      </c>
      <c r="L709" s="26" t="s">
        <v>26</v>
      </c>
      <c r="M709" s="36">
        <f>IF('入力(貼付）'!$F$2&lt;20,"",'入力(貼付）'!$F$2)</f>
      </c>
      <c r="N709" s="77">
        <f>IF(K709="","",30)</f>
      </c>
      <c r="O709" s="77"/>
      <c r="P709" s="77"/>
    </row>
    <row r="710" spans="1:16" s="47" customFormat="1" ht="25.5" customHeight="1">
      <c r="A710" s="74" t="s">
        <v>2</v>
      </c>
      <c r="B710" s="74"/>
      <c r="C710" s="74"/>
      <c r="D710" s="74"/>
      <c r="E710" s="78">
        <f>IF(M709="","",$E$7)</f>
      </c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80"/>
    </row>
    <row r="711" spans="1:16" s="47" customFormat="1" ht="16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2"/>
      <c r="P711" s="10" t="s">
        <v>14</v>
      </c>
    </row>
    <row r="712" spans="1:16" s="47" customFormat="1" ht="22.5" customHeight="1">
      <c r="A712" s="8" t="s">
        <v>4</v>
      </c>
      <c r="B712" s="70" t="s">
        <v>7</v>
      </c>
      <c r="C712" s="70"/>
      <c r="D712" s="70"/>
      <c r="E712" s="70" t="s">
        <v>9</v>
      </c>
      <c r="F712" s="70"/>
      <c r="G712" s="70"/>
      <c r="H712" s="70"/>
      <c r="I712" s="70"/>
      <c r="J712" s="70"/>
      <c r="K712" s="70" t="s">
        <v>5</v>
      </c>
      <c r="L712" s="70"/>
      <c r="M712" s="70"/>
      <c r="N712" s="70"/>
      <c r="O712" s="70"/>
      <c r="P712" s="70"/>
    </row>
    <row r="713" spans="1:16" s="47" customFormat="1" ht="25.5" customHeight="1">
      <c r="A713" s="23">
        <v>381</v>
      </c>
      <c r="B713" s="81">
        <f>IF('入力(貼付）'!A387="","",'入力(貼付）'!A387)</f>
      </c>
      <c r="C713" s="81"/>
      <c r="D713" s="81"/>
      <c r="E713" s="82">
        <f>IF('入力(貼付）'!B387="","",'入力(貼付）'!B387)</f>
      </c>
      <c r="F713" s="83"/>
      <c r="G713" s="83"/>
      <c r="H713" s="83"/>
      <c r="I713" s="83"/>
      <c r="J713" s="84"/>
      <c r="K713" s="85">
        <f>IF('入力(貼付）'!C387="","",'入力(貼付）'!E387)</f>
      </c>
      <c r="L713" s="86"/>
      <c r="M713" s="86"/>
      <c r="N713" s="86"/>
      <c r="O713" s="86"/>
      <c r="P713" s="87"/>
    </row>
    <row r="714" spans="1:16" s="47" customFormat="1" ht="25.5" customHeight="1">
      <c r="A714" s="23">
        <v>382</v>
      </c>
      <c r="B714" s="81">
        <f>IF('入力(貼付）'!A388="","",'入力(貼付）'!A388)</f>
      </c>
      <c r="C714" s="81"/>
      <c r="D714" s="81"/>
      <c r="E714" s="82">
        <f>IF('入力(貼付）'!B388="","",'入力(貼付）'!B388)</f>
      </c>
      <c r="F714" s="83"/>
      <c r="G714" s="83"/>
      <c r="H714" s="83"/>
      <c r="I714" s="83"/>
      <c r="J714" s="84"/>
      <c r="K714" s="85">
        <f>IF('入力(貼付）'!C388="","",'入力(貼付）'!E388)</f>
      </c>
      <c r="L714" s="86"/>
      <c r="M714" s="86"/>
      <c r="N714" s="86"/>
      <c r="O714" s="86"/>
      <c r="P714" s="87"/>
    </row>
    <row r="715" spans="1:16" s="47" customFormat="1" ht="25.5" customHeight="1">
      <c r="A715" s="23">
        <v>383</v>
      </c>
      <c r="B715" s="81">
        <f>IF('入力(貼付）'!A389="","",'入力(貼付）'!A389)</f>
      </c>
      <c r="C715" s="81"/>
      <c r="D715" s="81"/>
      <c r="E715" s="82">
        <f>IF('入力(貼付）'!B389="","",'入力(貼付）'!B389)</f>
      </c>
      <c r="F715" s="83"/>
      <c r="G715" s="83"/>
      <c r="H715" s="83"/>
      <c r="I715" s="83"/>
      <c r="J715" s="84"/>
      <c r="K715" s="85">
        <f>IF('入力(貼付）'!C389="","",'入力(貼付）'!E389)</f>
      </c>
      <c r="L715" s="86"/>
      <c r="M715" s="86"/>
      <c r="N715" s="86"/>
      <c r="O715" s="86"/>
      <c r="P715" s="87"/>
    </row>
    <row r="716" spans="1:16" s="47" customFormat="1" ht="25.5" customHeight="1">
      <c r="A716" s="23">
        <v>384</v>
      </c>
      <c r="B716" s="81">
        <f>IF('入力(貼付）'!A390="","",'入力(貼付）'!A390)</f>
      </c>
      <c r="C716" s="81"/>
      <c r="D716" s="81"/>
      <c r="E716" s="82">
        <f>IF('入力(貼付）'!B390="","",'入力(貼付）'!B390)</f>
      </c>
      <c r="F716" s="83"/>
      <c r="G716" s="83"/>
      <c r="H716" s="83"/>
      <c r="I716" s="83"/>
      <c r="J716" s="84"/>
      <c r="K716" s="85">
        <f>IF('入力(貼付）'!C390="","",'入力(貼付）'!E390)</f>
      </c>
      <c r="L716" s="86"/>
      <c r="M716" s="86"/>
      <c r="N716" s="86"/>
      <c r="O716" s="86"/>
      <c r="P716" s="87"/>
    </row>
    <row r="717" spans="1:16" s="47" customFormat="1" ht="25.5" customHeight="1">
      <c r="A717" s="23">
        <v>385</v>
      </c>
      <c r="B717" s="81">
        <f>IF('入力(貼付）'!A391="","",'入力(貼付）'!A391)</f>
      </c>
      <c r="C717" s="81"/>
      <c r="D717" s="81"/>
      <c r="E717" s="82">
        <f>IF('入力(貼付）'!B391="","",'入力(貼付）'!B391)</f>
      </c>
      <c r="F717" s="83"/>
      <c r="G717" s="83"/>
      <c r="H717" s="83"/>
      <c r="I717" s="83"/>
      <c r="J717" s="84"/>
      <c r="K717" s="85">
        <f>IF('入力(貼付）'!C391="","",'入力(貼付）'!E391)</f>
      </c>
      <c r="L717" s="86"/>
      <c r="M717" s="86"/>
      <c r="N717" s="86"/>
      <c r="O717" s="86"/>
      <c r="P717" s="87"/>
    </row>
    <row r="718" spans="1:16" s="47" customFormat="1" ht="25.5" customHeight="1">
      <c r="A718" s="23">
        <v>386</v>
      </c>
      <c r="B718" s="81">
        <f>IF('入力(貼付）'!A392="","",'入力(貼付）'!A392)</f>
      </c>
      <c r="C718" s="81"/>
      <c r="D718" s="81"/>
      <c r="E718" s="82">
        <f>IF('入力(貼付）'!B392="","",'入力(貼付）'!B392)</f>
      </c>
      <c r="F718" s="83"/>
      <c r="G718" s="83"/>
      <c r="H718" s="83"/>
      <c r="I718" s="83"/>
      <c r="J718" s="84"/>
      <c r="K718" s="85">
        <f>IF('入力(貼付）'!C392="","",'入力(貼付）'!E392)</f>
      </c>
      <c r="L718" s="86"/>
      <c r="M718" s="86"/>
      <c r="N718" s="86"/>
      <c r="O718" s="86"/>
      <c r="P718" s="87"/>
    </row>
    <row r="719" spans="1:16" s="47" customFormat="1" ht="25.5" customHeight="1">
      <c r="A719" s="23">
        <v>387</v>
      </c>
      <c r="B719" s="81">
        <f>IF('入力(貼付）'!A393="","",'入力(貼付）'!A393)</f>
      </c>
      <c r="C719" s="81"/>
      <c r="D719" s="81"/>
      <c r="E719" s="82">
        <f>IF('入力(貼付）'!B393="","",'入力(貼付）'!B393)</f>
      </c>
      <c r="F719" s="83"/>
      <c r="G719" s="83"/>
      <c r="H719" s="83"/>
      <c r="I719" s="83"/>
      <c r="J719" s="84"/>
      <c r="K719" s="85">
        <f>IF('入力(貼付）'!C393="","",'入力(貼付）'!E393)</f>
      </c>
      <c r="L719" s="86"/>
      <c r="M719" s="86"/>
      <c r="N719" s="86"/>
      <c r="O719" s="86"/>
      <c r="P719" s="87"/>
    </row>
    <row r="720" spans="1:16" s="47" customFormat="1" ht="25.5" customHeight="1">
      <c r="A720" s="23">
        <v>388</v>
      </c>
      <c r="B720" s="81">
        <f>IF('入力(貼付）'!A394="","",'入力(貼付）'!A394)</f>
      </c>
      <c r="C720" s="81"/>
      <c r="D720" s="81"/>
      <c r="E720" s="82">
        <f>IF('入力(貼付）'!B394="","",'入力(貼付）'!B394)</f>
      </c>
      <c r="F720" s="83"/>
      <c r="G720" s="83"/>
      <c r="H720" s="83"/>
      <c r="I720" s="83"/>
      <c r="J720" s="84"/>
      <c r="K720" s="85">
        <f>IF('入力(貼付）'!C394="","",'入力(貼付）'!E394)</f>
      </c>
      <c r="L720" s="86"/>
      <c r="M720" s="86"/>
      <c r="N720" s="86"/>
      <c r="O720" s="86"/>
      <c r="P720" s="87"/>
    </row>
    <row r="721" spans="1:16" s="47" customFormat="1" ht="25.5" customHeight="1">
      <c r="A721" s="23">
        <v>389</v>
      </c>
      <c r="B721" s="81">
        <f>IF('入力(貼付）'!A395="","",'入力(貼付）'!A395)</f>
      </c>
      <c r="C721" s="81"/>
      <c r="D721" s="81"/>
      <c r="E721" s="82">
        <f>IF('入力(貼付）'!B395="","",'入力(貼付）'!B395)</f>
      </c>
      <c r="F721" s="83"/>
      <c r="G721" s="83"/>
      <c r="H721" s="83"/>
      <c r="I721" s="83"/>
      <c r="J721" s="84"/>
      <c r="K721" s="85">
        <f>IF('入力(貼付）'!C395="","",'入力(貼付）'!E395)</f>
      </c>
      <c r="L721" s="86"/>
      <c r="M721" s="86"/>
      <c r="N721" s="86"/>
      <c r="O721" s="86"/>
      <c r="P721" s="87"/>
    </row>
    <row r="722" spans="1:16" s="47" customFormat="1" ht="25.5" customHeight="1">
      <c r="A722" s="23">
        <v>390</v>
      </c>
      <c r="B722" s="81">
        <f>IF('入力(貼付）'!A396="","",'入力(貼付）'!A396)</f>
      </c>
      <c r="C722" s="81"/>
      <c r="D722" s="81"/>
      <c r="E722" s="82">
        <f>IF('入力(貼付）'!B396="","",'入力(貼付）'!B396)</f>
      </c>
      <c r="F722" s="83"/>
      <c r="G722" s="83"/>
      <c r="H722" s="83"/>
      <c r="I722" s="83"/>
      <c r="J722" s="84"/>
      <c r="K722" s="85">
        <f>IF('入力(貼付）'!C396="","",'入力(貼付）'!E396)</f>
      </c>
      <c r="L722" s="86"/>
      <c r="M722" s="86"/>
      <c r="N722" s="86"/>
      <c r="O722" s="86"/>
      <c r="P722" s="87"/>
    </row>
    <row r="723" spans="1:16" s="47" customFormat="1" ht="25.5" customHeight="1">
      <c r="A723" s="23">
        <v>391</v>
      </c>
      <c r="B723" s="81">
        <f>IF('入力(貼付）'!A397="","",'入力(貼付）'!A397)</f>
      </c>
      <c r="C723" s="81"/>
      <c r="D723" s="81"/>
      <c r="E723" s="82">
        <f>IF('入力(貼付）'!B397="","",'入力(貼付）'!B397)</f>
      </c>
      <c r="F723" s="83"/>
      <c r="G723" s="83"/>
      <c r="H723" s="83"/>
      <c r="I723" s="83"/>
      <c r="J723" s="84"/>
      <c r="K723" s="85">
        <f>IF('入力(貼付）'!C397="","",'入力(貼付）'!E397)</f>
      </c>
      <c r="L723" s="86"/>
      <c r="M723" s="86"/>
      <c r="N723" s="86"/>
      <c r="O723" s="86"/>
      <c r="P723" s="87"/>
    </row>
    <row r="724" spans="1:16" s="47" customFormat="1" ht="25.5" customHeight="1">
      <c r="A724" s="23">
        <v>392</v>
      </c>
      <c r="B724" s="81">
        <f>IF('入力(貼付）'!A398="","",'入力(貼付）'!A398)</f>
      </c>
      <c r="C724" s="81"/>
      <c r="D724" s="81"/>
      <c r="E724" s="82">
        <f>IF('入力(貼付）'!B398="","",'入力(貼付）'!B398)</f>
      </c>
      <c r="F724" s="83"/>
      <c r="G724" s="83"/>
      <c r="H724" s="83"/>
      <c r="I724" s="83"/>
      <c r="J724" s="84"/>
      <c r="K724" s="85">
        <f>IF('入力(貼付）'!C398="","",'入力(貼付）'!E398)</f>
      </c>
      <c r="L724" s="86"/>
      <c r="M724" s="86"/>
      <c r="N724" s="86"/>
      <c r="O724" s="86"/>
      <c r="P724" s="87"/>
    </row>
    <row r="725" spans="1:16" s="47" customFormat="1" ht="25.5" customHeight="1">
      <c r="A725" s="23">
        <v>393</v>
      </c>
      <c r="B725" s="81">
        <f>IF('入力(貼付）'!A399="","",'入力(貼付）'!A399)</f>
      </c>
      <c r="C725" s="81"/>
      <c r="D725" s="81"/>
      <c r="E725" s="82">
        <f>IF('入力(貼付）'!B399="","",'入力(貼付）'!B399)</f>
      </c>
      <c r="F725" s="83"/>
      <c r="G725" s="83"/>
      <c r="H725" s="83"/>
      <c r="I725" s="83"/>
      <c r="J725" s="84"/>
      <c r="K725" s="85">
        <f>IF('入力(貼付）'!C399="","",'入力(貼付）'!E399)</f>
      </c>
      <c r="L725" s="86"/>
      <c r="M725" s="86"/>
      <c r="N725" s="86"/>
      <c r="O725" s="86"/>
      <c r="P725" s="87"/>
    </row>
    <row r="726" spans="1:16" s="47" customFormat="1" ht="25.5" customHeight="1">
      <c r="A726" s="23">
        <v>394</v>
      </c>
      <c r="B726" s="81">
        <f>IF('入力(貼付）'!A400="","",'入力(貼付）'!A400)</f>
      </c>
      <c r="C726" s="81"/>
      <c r="D726" s="81"/>
      <c r="E726" s="82">
        <f>IF('入力(貼付）'!B400="","",'入力(貼付）'!B400)</f>
      </c>
      <c r="F726" s="83"/>
      <c r="G726" s="83"/>
      <c r="H726" s="83"/>
      <c r="I726" s="83"/>
      <c r="J726" s="84"/>
      <c r="K726" s="85">
        <f>IF('入力(貼付）'!C400="","",'入力(貼付）'!E400)</f>
      </c>
      <c r="L726" s="86"/>
      <c r="M726" s="86"/>
      <c r="N726" s="86"/>
      <c r="O726" s="86"/>
      <c r="P726" s="87"/>
    </row>
    <row r="727" spans="1:16" s="47" customFormat="1" ht="25.5" customHeight="1">
      <c r="A727" s="23">
        <v>395</v>
      </c>
      <c r="B727" s="81">
        <f>IF('入力(貼付）'!A401="","",'入力(貼付）'!A401)</f>
      </c>
      <c r="C727" s="81"/>
      <c r="D727" s="81"/>
      <c r="E727" s="82">
        <f>IF('入力(貼付）'!B401="","",'入力(貼付）'!B401)</f>
      </c>
      <c r="F727" s="83"/>
      <c r="G727" s="83"/>
      <c r="H727" s="83"/>
      <c r="I727" s="83"/>
      <c r="J727" s="84"/>
      <c r="K727" s="85">
        <f>IF('入力(貼付）'!C401="","",'入力(貼付）'!E401)</f>
      </c>
      <c r="L727" s="86"/>
      <c r="M727" s="86"/>
      <c r="N727" s="86"/>
      <c r="O727" s="86"/>
      <c r="P727" s="87"/>
    </row>
    <row r="728" spans="1:16" s="47" customFormat="1" ht="25.5" customHeight="1">
      <c r="A728" s="23">
        <v>396</v>
      </c>
      <c r="B728" s="81">
        <f>IF('入力(貼付）'!A402="","",'入力(貼付）'!A402)</f>
      </c>
      <c r="C728" s="81"/>
      <c r="D728" s="81"/>
      <c r="E728" s="82">
        <f>IF('入力(貼付）'!B402="","",'入力(貼付）'!B402)</f>
      </c>
      <c r="F728" s="83"/>
      <c r="G728" s="83"/>
      <c r="H728" s="83"/>
      <c r="I728" s="83"/>
      <c r="J728" s="84"/>
      <c r="K728" s="85">
        <f>IF('入力(貼付）'!C402="","",'入力(貼付）'!E402)</f>
      </c>
      <c r="L728" s="86"/>
      <c r="M728" s="86"/>
      <c r="N728" s="86"/>
      <c r="O728" s="86"/>
      <c r="P728" s="87"/>
    </row>
    <row r="729" spans="1:16" s="47" customFormat="1" ht="25.5" customHeight="1">
      <c r="A729" s="23">
        <v>397</v>
      </c>
      <c r="B729" s="81">
        <f>IF('入力(貼付）'!A403="","",'入力(貼付）'!A403)</f>
      </c>
      <c r="C729" s="81"/>
      <c r="D729" s="81"/>
      <c r="E729" s="82">
        <f>IF('入力(貼付）'!B403="","",'入力(貼付）'!B403)</f>
      </c>
      <c r="F729" s="83"/>
      <c r="G729" s="83"/>
      <c r="H729" s="83"/>
      <c r="I729" s="83"/>
      <c r="J729" s="84"/>
      <c r="K729" s="85">
        <f>IF('入力(貼付）'!C403="","",'入力(貼付）'!E403)</f>
      </c>
      <c r="L729" s="86"/>
      <c r="M729" s="86"/>
      <c r="N729" s="86"/>
      <c r="O729" s="86"/>
      <c r="P729" s="87"/>
    </row>
    <row r="730" spans="1:16" s="47" customFormat="1" ht="25.5" customHeight="1">
      <c r="A730" s="23">
        <v>398</v>
      </c>
      <c r="B730" s="81">
        <f>IF('入力(貼付）'!A404="","",'入力(貼付）'!A404)</f>
      </c>
      <c r="C730" s="81"/>
      <c r="D730" s="81"/>
      <c r="E730" s="82">
        <f>IF('入力(貼付）'!B404="","",'入力(貼付）'!B404)</f>
      </c>
      <c r="F730" s="83"/>
      <c r="G730" s="83"/>
      <c r="H730" s="83"/>
      <c r="I730" s="83"/>
      <c r="J730" s="84"/>
      <c r="K730" s="85">
        <f>IF('入力(貼付）'!C404="","",'入力(貼付）'!E404)</f>
      </c>
      <c r="L730" s="86"/>
      <c r="M730" s="86"/>
      <c r="N730" s="86"/>
      <c r="O730" s="86"/>
      <c r="P730" s="87"/>
    </row>
    <row r="731" spans="1:16" s="47" customFormat="1" ht="25.5" customHeight="1">
      <c r="A731" s="23">
        <v>399</v>
      </c>
      <c r="B731" s="81">
        <f>IF('入力(貼付）'!A405="","",'入力(貼付）'!A405)</f>
      </c>
      <c r="C731" s="81"/>
      <c r="D731" s="81"/>
      <c r="E731" s="82">
        <f>IF('入力(貼付）'!B405="","",'入力(貼付）'!B405)</f>
      </c>
      <c r="F731" s="83"/>
      <c r="G731" s="83"/>
      <c r="H731" s="83"/>
      <c r="I731" s="83"/>
      <c r="J731" s="84"/>
      <c r="K731" s="85">
        <f>IF('入力(貼付）'!C405="","",'入力(貼付）'!E405)</f>
      </c>
      <c r="L731" s="86"/>
      <c r="M731" s="86"/>
      <c r="N731" s="86"/>
      <c r="O731" s="86"/>
      <c r="P731" s="87"/>
    </row>
    <row r="732" spans="1:16" s="47" customFormat="1" ht="25.5" customHeight="1">
      <c r="A732" s="23">
        <v>400</v>
      </c>
      <c r="B732" s="81">
        <f>IF('入力(貼付）'!A406="","",'入力(貼付）'!A406)</f>
      </c>
      <c r="C732" s="81"/>
      <c r="D732" s="81"/>
      <c r="E732" s="82">
        <f>IF('入力(貼付）'!B406="","",'入力(貼付）'!B406)</f>
      </c>
      <c r="F732" s="83"/>
      <c r="G732" s="83"/>
      <c r="H732" s="83"/>
      <c r="I732" s="83"/>
      <c r="J732" s="84"/>
      <c r="K732" s="85">
        <f>IF('入力(貼付）'!C406="","",'入力(貼付）'!E406)</f>
      </c>
      <c r="L732" s="86"/>
      <c r="M732" s="86"/>
      <c r="N732" s="86"/>
      <c r="O732" s="86"/>
      <c r="P732" s="87"/>
    </row>
    <row r="733" spans="1:16" s="47" customFormat="1" ht="25.5" customHeight="1">
      <c r="A733" s="88" t="s">
        <v>12</v>
      </c>
      <c r="B733" s="89"/>
      <c r="C733" s="89"/>
      <c r="D733" s="90"/>
      <c r="E733" s="91">
        <f>IF(COUNT(B713:D732)=0,"",COUNT(B713:D732))</f>
      </c>
      <c r="F733" s="92"/>
      <c r="G733" s="92"/>
      <c r="H733" s="92"/>
      <c r="I733" s="92"/>
      <c r="J733" s="11" t="s">
        <v>6</v>
      </c>
      <c r="K733" s="85">
        <f>IF(SUM(K713:P732)=0,"",SUM(K713:P732))</f>
      </c>
      <c r="L733" s="86"/>
      <c r="M733" s="86"/>
      <c r="N733" s="86"/>
      <c r="O733" s="86"/>
      <c r="P733" s="87"/>
    </row>
    <row r="734" spans="1:16" s="47" customFormat="1" ht="13.5">
      <c r="A734" s="38" t="s">
        <v>36</v>
      </c>
      <c r="B734" s="38"/>
      <c r="C734" s="38"/>
      <c r="D734" s="38"/>
      <c r="E734" s="38"/>
      <c r="F734" s="38"/>
      <c r="G734" s="7"/>
      <c r="H734" s="7"/>
      <c r="I734" s="7"/>
      <c r="J734" s="7"/>
      <c r="K734" s="4"/>
      <c r="L734" s="4"/>
      <c r="M734" s="4"/>
      <c r="N734" s="4"/>
      <c r="O734" s="39"/>
      <c r="P734" s="4"/>
    </row>
    <row r="735" spans="1:16" s="47" customFormat="1" ht="13.5">
      <c r="A735" s="38" t="s">
        <v>37</v>
      </c>
      <c r="B735" s="38"/>
      <c r="C735" s="38"/>
      <c r="D735" s="38"/>
      <c r="E735" s="38"/>
      <c r="F735" s="38"/>
      <c r="G735" s="7"/>
      <c r="H735" s="7"/>
      <c r="I735" s="7"/>
      <c r="J735" s="7"/>
      <c r="K735" s="4"/>
      <c r="L735" s="4"/>
      <c r="M735" s="4"/>
      <c r="N735" s="4"/>
      <c r="O735" s="39"/>
      <c r="P735" s="4"/>
    </row>
    <row r="736" spans="1:16" s="47" customFormat="1" ht="13.5">
      <c r="A736" s="38" t="s">
        <v>38</v>
      </c>
      <c r="B736" s="38"/>
      <c r="C736" s="38"/>
      <c r="D736" s="38"/>
      <c r="E736" s="38"/>
      <c r="F736" s="38"/>
      <c r="G736" s="7"/>
      <c r="H736" s="7"/>
      <c r="I736" s="7"/>
      <c r="J736" s="7"/>
      <c r="K736" s="4"/>
      <c r="L736" s="4"/>
      <c r="M736" s="4"/>
      <c r="N736" s="4"/>
      <c r="O736" s="39"/>
      <c r="P736" s="4"/>
    </row>
    <row r="737" spans="1:16" s="47" customFormat="1" ht="13.5">
      <c r="A737" s="40" t="s">
        <v>39</v>
      </c>
      <c r="B737" s="7"/>
      <c r="C737" s="7"/>
      <c r="D737" s="7"/>
      <c r="E737" s="7"/>
      <c r="F737" s="7"/>
      <c r="G737" s="70" t="s">
        <v>40</v>
      </c>
      <c r="H737" s="70"/>
      <c r="I737" s="70"/>
      <c r="J737" s="70"/>
      <c r="K737" s="70"/>
      <c r="L737" s="70"/>
      <c r="M737" s="70"/>
      <c r="N737" s="70"/>
      <c r="O737" s="70"/>
      <c r="P737" s="70"/>
    </row>
    <row r="738" spans="1:16" s="47" customFormat="1" ht="25.5" customHeight="1">
      <c r="A738" s="70" t="s">
        <v>41</v>
      </c>
      <c r="B738" s="70"/>
      <c r="C738" s="70" t="s">
        <v>42</v>
      </c>
      <c r="D738" s="70"/>
      <c r="E738" s="41"/>
      <c r="F738" s="41"/>
      <c r="G738" s="93">
        <f>IF(E733="","",'入力(貼付）'!$D$2)</f>
      </c>
      <c r="H738" s="93"/>
      <c r="I738" s="88"/>
      <c r="J738" s="42" t="s">
        <v>6</v>
      </c>
      <c r="K738" s="94">
        <f>IF(K733="","",'入力(貼付）'!$E$2)</f>
      </c>
      <c r="L738" s="95"/>
      <c r="M738" s="95"/>
      <c r="N738" s="95"/>
      <c r="O738" s="95"/>
      <c r="P738" s="43" t="s">
        <v>43</v>
      </c>
    </row>
    <row r="739" spans="1:16" s="47" customFormat="1" ht="22.5" customHeight="1">
      <c r="A739" s="93"/>
      <c r="B739" s="93"/>
      <c r="C739" s="96"/>
      <c r="D739" s="96"/>
      <c r="E739" s="44"/>
      <c r="F739" s="44"/>
      <c r="G739" s="45"/>
      <c r="H739" s="44"/>
      <c r="I739" s="4"/>
      <c r="J739" s="4"/>
      <c r="K739" s="4"/>
      <c r="L739" s="4"/>
      <c r="M739" s="4"/>
      <c r="N739" s="4"/>
      <c r="O739" s="45"/>
      <c r="P739" s="4"/>
    </row>
    <row r="740" spans="1:16" s="47" customFormat="1" ht="22.5" customHeight="1">
      <c r="A740" s="93"/>
      <c r="B740" s="93"/>
      <c r="C740" s="96"/>
      <c r="D740" s="96"/>
      <c r="E740" s="46"/>
      <c r="F740" s="46"/>
      <c r="G740" s="61" t="s">
        <v>92</v>
      </c>
      <c r="H740" s="61"/>
      <c r="I740" s="61"/>
      <c r="J740" s="69">
        <f>IF(B713="","",$J$37)</f>
      </c>
      <c r="K740" s="69"/>
      <c r="L740" s="69"/>
      <c r="M740" s="69"/>
      <c r="N740" s="69"/>
      <c r="O740" s="69"/>
      <c r="P740" s="69"/>
    </row>
    <row r="741" spans="1:16" s="47" customFormat="1" ht="13.5">
      <c r="A741" s="71" t="s">
        <v>11</v>
      </c>
      <c r="B741" s="71"/>
      <c r="C741" s="71"/>
      <c r="D741" s="71"/>
      <c r="E741" s="71"/>
      <c r="F741" s="71"/>
      <c r="G741" s="71"/>
      <c r="H741" s="9"/>
      <c r="I741" s="4"/>
      <c r="J741" s="4"/>
      <c r="K741" s="4"/>
      <c r="L741" s="4"/>
      <c r="M741" s="7" t="s">
        <v>15</v>
      </c>
      <c r="N741" s="4"/>
      <c r="O741" s="5"/>
      <c r="P741" s="2"/>
    </row>
    <row r="742" spans="1:16" s="47" customFormat="1" ht="13.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</row>
    <row r="743" spans="1:111" s="1" customFormat="1" ht="24">
      <c r="A743" s="72" t="s">
        <v>0</v>
      </c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</row>
    <row r="744" spans="1:16" s="47" customFormat="1" ht="13.5">
      <c r="A744" s="6"/>
      <c r="B744" s="6"/>
      <c r="C744" s="6"/>
      <c r="D744" s="2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2"/>
      <c r="P744" s="4"/>
    </row>
    <row r="745" spans="1:16" s="47" customFormat="1" ht="22.5" customHeight="1">
      <c r="A745" s="73" t="s">
        <v>10</v>
      </c>
      <c r="B745" s="73"/>
      <c r="C745" s="73"/>
      <c r="D745" s="73"/>
      <c r="E745" s="74" t="s">
        <v>8</v>
      </c>
      <c r="F745" s="74"/>
      <c r="G745" s="74"/>
      <c r="H745" s="74" t="s">
        <v>1</v>
      </c>
      <c r="I745" s="74"/>
      <c r="J745" s="74"/>
      <c r="K745" s="74" t="s">
        <v>13</v>
      </c>
      <c r="L745" s="74"/>
      <c r="M745" s="74"/>
      <c r="N745" s="74" t="s">
        <v>3</v>
      </c>
      <c r="O745" s="74"/>
      <c r="P745" s="74"/>
    </row>
    <row r="746" spans="1:16" s="47" customFormat="1" ht="25.5" customHeight="1">
      <c r="A746" s="75">
        <f>IF($M746="","",'入力(貼付）'!$A$2)</f>
      </c>
      <c r="B746" s="75"/>
      <c r="C746" s="75"/>
      <c r="D746" s="75"/>
      <c r="E746" s="76">
        <f>IF($M746="","",'入力(貼付）'!$B$2)</f>
      </c>
      <c r="F746" s="76"/>
      <c r="G746" s="76"/>
      <c r="H746" s="76">
        <f>IF($M746="","",'入力(貼付）'!$C$2)</f>
      </c>
      <c r="I746" s="76"/>
      <c r="J746" s="76"/>
      <c r="K746" s="37">
        <f>IF($M746="","",21)</f>
      </c>
      <c r="L746" s="26" t="s">
        <v>26</v>
      </c>
      <c r="M746" s="36">
        <f>IF('入力(貼付）'!$F$2&lt;21,"",'入力(貼付）'!$F$2)</f>
      </c>
      <c r="N746" s="77">
        <f>IF(K746="","",30)</f>
      </c>
      <c r="O746" s="77"/>
      <c r="P746" s="77"/>
    </row>
    <row r="747" spans="1:16" s="47" customFormat="1" ht="25.5" customHeight="1">
      <c r="A747" s="74" t="s">
        <v>2</v>
      </c>
      <c r="B747" s="74"/>
      <c r="C747" s="74"/>
      <c r="D747" s="74"/>
      <c r="E747" s="78">
        <f>IF(M746="","",$E$7)</f>
      </c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80"/>
    </row>
    <row r="748" spans="1:16" s="47" customFormat="1" ht="16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2"/>
      <c r="P748" s="10" t="s">
        <v>14</v>
      </c>
    </row>
    <row r="749" spans="1:16" s="47" customFormat="1" ht="22.5" customHeight="1">
      <c r="A749" s="8" t="s">
        <v>4</v>
      </c>
      <c r="B749" s="70" t="s">
        <v>7</v>
      </c>
      <c r="C749" s="70"/>
      <c r="D749" s="70"/>
      <c r="E749" s="70" t="s">
        <v>9</v>
      </c>
      <c r="F749" s="70"/>
      <c r="G749" s="70"/>
      <c r="H749" s="70"/>
      <c r="I749" s="70"/>
      <c r="J749" s="70"/>
      <c r="K749" s="70" t="s">
        <v>5</v>
      </c>
      <c r="L749" s="70"/>
      <c r="M749" s="70"/>
      <c r="N749" s="70"/>
      <c r="O749" s="70"/>
      <c r="P749" s="70"/>
    </row>
    <row r="750" spans="1:16" s="47" customFormat="1" ht="25.5" customHeight="1">
      <c r="A750" s="23">
        <v>401</v>
      </c>
      <c r="B750" s="81">
        <f>IF('入力(貼付）'!A407="","",'入力(貼付）'!A407)</f>
      </c>
      <c r="C750" s="81"/>
      <c r="D750" s="81"/>
      <c r="E750" s="82">
        <f>IF('入力(貼付）'!B407="","",'入力(貼付）'!B407)</f>
      </c>
      <c r="F750" s="83"/>
      <c r="G750" s="83"/>
      <c r="H750" s="83"/>
      <c r="I750" s="83"/>
      <c r="J750" s="84"/>
      <c r="K750" s="85">
        <f>IF('入力(貼付）'!C407="","",'入力(貼付）'!E407)</f>
      </c>
      <c r="L750" s="86"/>
      <c r="M750" s="86"/>
      <c r="N750" s="86"/>
      <c r="O750" s="86"/>
      <c r="P750" s="87"/>
    </row>
    <row r="751" spans="1:16" s="47" customFormat="1" ht="25.5" customHeight="1">
      <c r="A751" s="23">
        <v>402</v>
      </c>
      <c r="B751" s="81">
        <f>IF('入力(貼付）'!A408="","",'入力(貼付）'!A408)</f>
      </c>
      <c r="C751" s="81"/>
      <c r="D751" s="81"/>
      <c r="E751" s="82">
        <f>IF('入力(貼付）'!B408="","",'入力(貼付）'!B408)</f>
      </c>
      <c r="F751" s="83"/>
      <c r="G751" s="83"/>
      <c r="H751" s="83"/>
      <c r="I751" s="83"/>
      <c r="J751" s="84"/>
      <c r="K751" s="85">
        <f>IF('入力(貼付）'!C408="","",'入力(貼付）'!E408)</f>
      </c>
      <c r="L751" s="86"/>
      <c r="M751" s="86"/>
      <c r="N751" s="86"/>
      <c r="O751" s="86"/>
      <c r="P751" s="87"/>
    </row>
    <row r="752" spans="1:16" s="47" customFormat="1" ht="25.5" customHeight="1">
      <c r="A752" s="23">
        <v>403</v>
      </c>
      <c r="B752" s="81">
        <f>IF('入力(貼付）'!A409="","",'入力(貼付）'!A409)</f>
      </c>
      <c r="C752" s="81"/>
      <c r="D752" s="81"/>
      <c r="E752" s="82">
        <f>IF('入力(貼付）'!B409="","",'入力(貼付）'!B409)</f>
      </c>
      <c r="F752" s="83"/>
      <c r="G752" s="83"/>
      <c r="H752" s="83"/>
      <c r="I752" s="83"/>
      <c r="J752" s="84"/>
      <c r="K752" s="85">
        <f>IF('入力(貼付）'!C409="","",'入力(貼付）'!E409)</f>
      </c>
      <c r="L752" s="86"/>
      <c r="M752" s="86"/>
      <c r="N752" s="86"/>
      <c r="O752" s="86"/>
      <c r="P752" s="87"/>
    </row>
    <row r="753" spans="1:16" s="47" customFormat="1" ht="25.5" customHeight="1">
      <c r="A753" s="23">
        <v>404</v>
      </c>
      <c r="B753" s="81">
        <f>IF('入力(貼付）'!A410="","",'入力(貼付）'!A410)</f>
      </c>
      <c r="C753" s="81"/>
      <c r="D753" s="81"/>
      <c r="E753" s="82">
        <f>IF('入力(貼付）'!B410="","",'入力(貼付）'!B410)</f>
      </c>
      <c r="F753" s="83"/>
      <c r="G753" s="83"/>
      <c r="H753" s="83"/>
      <c r="I753" s="83"/>
      <c r="J753" s="84"/>
      <c r="K753" s="85">
        <f>IF('入力(貼付）'!C410="","",'入力(貼付）'!E410)</f>
      </c>
      <c r="L753" s="86"/>
      <c r="M753" s="86"/>
      <c r="N753" s="86"/>
      <c r="O753" s="86"/>
      <c r="P753" s="87"/>
    </row>
    <row r="754" spans="1:16" s="47" customFormat="1" ht="25.5" customHeight="1">
      <c r="A754" s="23">
        <v>405</v>
      </c>
      <c r="B754" s="81">
        <f>IF('入力(貼付）'!A411="","",'入力(貼付）'!A411)</f>
      </c>
      <c r="C754" s="81"/>
      <c r="D754" s="81"/>
      <c r="E754" s="82">
        <f>IF('入力(貼付）'!B411="","",'入力(貼付）'!B411)</f>
      </c>
      <c r="F754" s="83"/>
      <c r="G754" s="83"/>
      <c r="H754" s="83"/>
      <c r="I754" s="83"/>
      <c r="J754" s="84"/>
      <c r="K754" s="85">
        <f>IF('入力(貼付）'!C411="","",'入力(貼付）'!E411)</f>
      </c>
      <c r="L754" s="86"/>
      <c r="M754" s="86"/>
      <c r="N754" s="86"/>
      <c r="O754" s="86"/>
      <c r="P754" s="87"/>
    </row>
    <row r="755" spans="1:16" s="47" customFormat="1" ht="25.5" customHeight="1">
      <c r="A755" s="23">
        <v>406</v>
      </c>
      <c r="B755" s="81">
        <f>IF('入力(貼付）'!A412="","",'入力(貼付）'!A412)</f>
      </c>
      <c r="C755" s="81"/>
      <c r="D755" s="81"/>
      <c r="E755" s="82">
        <f>IF('入力(貼付）'!B412="","",'入力(貼付）'!B412)</f>
      </c>
      <c r="F755" s="83"/>
      <c r="G755" s="83"/>
      <c r="H755" s="83"/>
      <c r="I755" s="83"/>
      <c r="J755" s="84"/>
      <c r="K755" s="85">
        <f>IF('入力(貼付）'!C412="","",'入力(貼付）'!E412)</f>
      </c>
      <c r="L755" s="86"/>
      <c r="M755" s="86"/>
      <c r="N755" s="86"/>
      <c r="O755" s="86"/>
      <c r="P755" s="87"/>
    </row>
    <row r="756" spans="1:16" s="47" customFormat="1" ht="25.5" customHeight="1">
      <c r="A756" s="23">
        <v>407</v>
      </c>
      <c r="B756" s="81">
        <f>IF('入力(貼付）'!A413="","",'入力(貼付）'!A413)</f>
      </c>
      <c r="C756" s="81"/>
      <c r="D756" s="81"/>
      <c r="E756" s="82">
        <f>IF('入力(貼付）'!B413="","",'入力(貼付）'!B413)</f>
      </c>
      <c r="F756" s="83"/>
      <c r="G756" s="83"/>
      <c r="H756" s="83"/>
      <c r="I756" s="83"/>
      <c r="J756" s="84"/>
      <c r="K756" s="85">
        <f>IF('入力(貼付）'!C413="","",'入力(貼付）'!E413)</f>
      </c>
      <c r="L756" s="86"/>
      <c r="M756" s="86"/>
      <c r="N756" s="86"/>
      <c r="O756" s="86"/>
      <c r="P756" s="87"/>
    </row>
    <row r="757" spans="1:16" s="47" customFormat="1" ht="25.5" customHeight="1">
      <c r="A757" s="23">
        <v>408</v>
      </c>
      <c r="B757" s="81">
        <f>IF('入力(貼付）'!A414="","",'入力(貼付）'!A414)</f>
      </c>
      <c r="C757" s="81"/>
      <c r="D757" s="81"/>
      <c r="E757" s="82">
        <f>IF('入力(貼付）'!B414="","",'入力(貼付）'!B414)</f>
      </c>
      <c r="F757" s="83"/>
      <c r="G757" s="83"/>
      <c r="H757" s="83"/>
      <c r="I757" s="83"/>
      <c r="J757" s="84"/>
      <c r="K757" s="85">
        <f>IF('入力(貼付）'!C414="","",'入力(貼付）'!E414)</f>
      </c>
      <c r="L757" s="86"/>
      <c r="M757" s="86"/>
      <c r="N757" s="86"/>
      <c r="O757" s="86"/>
      <c r="P757" s="87"/>
    </row>
    <row r="758" spans="1:16" s="47" customFormat="1" ht="25.5" customHeight="1">
      <c r="A758" s="23">
        <v>409</v>
      </c>
      <c r="B758" s="81">
        <f>IF('入力(貼付）'!A415="","",'入力(貼付）'!A415)</f>
      </c>
      <c r="C758" s="81"/>
      <c r="D758" s="81"/>
      <c r="E758" s="82">
        <f>IF('入力(貼付）'!B415="","",'入力(貼付）'!B415)</f>
      </c>
      <c r="F758" s="83"/>
      <c r="G758" s="83"/>
      <c r="H758" s="83"/>
      <c r="I758" s="83"/>
      <c r="J758" s="84"/>
      <c r="K758" s="85">
        <f>IF('入力(貼付）'!C415="","",'入力(貼付）'!E415)</f>
      </c>
      <c r="L758" s="86"/>
      <c r="M758" s="86"/>
      <c r="N758" s="86"/>
      <c r="O758" s="86"/>
      <c r="P758" s="87"/>
    </row>
    <row r="759" spans="1:16" s="47" customFormat="1" ht="25.5" customHeight="1">
      <c r="A759" s="23">
        <v>410</v>
      </c>
      <c r="B759" s="81">
        <f>IF('入力(貼付）'!A416="","",'入力(貼付）'!A416)</f>
      </c>
      <c r="C759" s="81"/>
      <c r="D759" s="81"/>
      <c r="E759" s="82">
        <f>IF('入力(貼付）'!B416="","",'入力(貼付）'!B416)</f>
      </c>
      <c r="F759" s="83"/>
      <c r="G759" s="83"/>
      <c r="H759" s="83"/>
      <c r="I759" s="83"/>
      <c r="J759" s="84"/>
      <c r="K759" s="85">
        <f>IF('入力(貼付）'!C416="","",'入力(貼付）'!E416)</f>
      </c>
      <c r="L759" s="86"/>
      <c r="M759" s="86"/>
      <c r="N759" s="86"/>
      <c r="O759" s="86"/>
      <c r="P759" s="87"/>
    </row>
    <row r="760" spans="1:16" s="47" customFormat="1" ht="25.5" customHeight="1">
      <c r="A760" s="23">
        <v>411</v>
      </c>
      <c r="B760" s="81">
        <f>IF('入力(貼付）'!A417="","",'入力(貼付）'!A417)</f>
      </c>
      <c r="C760" s="81"/>
      <c r="D760" s="81"/>
      <c r="E760" s="82">
        <f>IF('入力(貼付）'!B417="","",'入力(貼付）'!B417)</f>
      </c>
      <c r="F760" s="83"/>
      <c r="G760" s="83"/>
      <c r="H760" s="83"/>
      <c r="I760" s="83"/>
      <c r="J760" s="84"/>
      <c r="K760" s="85">
        <f>IF('入力(貼付）'!C417="","",'入力(貼付）'!E417)</f>
      </c>
      <c r="L760" s="86"/>
      <c r="M760" s="86"/>
      <c r="N760" s="86"/>
      <c r="O760" s="86"/>
      <c r="P760" s="87"/>
    </row>
    <row r="761" spans="1:16" s="47" customFormat="1" ht="25.5" customHeight="1">
      <c r="A761" s="23">
        <v>412</v>
      </c>
      <c r="B761" s="81">
        <f>IF('入力(貼付）'!A418="","",'入力(貼付）'!A418)</f>
      </c>
      <c r="C761" s="81"/>
      <c r="D761" s="81"/>
      <c r="E761" s="82">
        <f>IF('入力(貼付）'!B418="","",'入力(貼付）'!B418)</f>
      </c>
      <c r="F761" s="83"/>
      <c r="G761" s="83"/>
      <c r="H761" s="83"/>
      <c r="I761" s="83"/>
      <c r="J761" s="84"/>
      <c r="K761" s="85">
        <f>IF('入力(貼付）'!C418="","",'入力(貼付）'!E418)</f>
      </c>
      <c r="L761" s="86"/>
      <c r="M761" s="86"/>
      <c r="N761" s="86"/>
      <c r="O761" s="86"/>
      <c r="P761" s="87"/>
    </row>
    <row r="762" spans="1:16" s="47" customFormat="1" ht="25.5" customHeight="1">
      <c r="A762" s="23">
        <v>413</v>
      </c>
      <c r="B762" s="81">
        <f>IF('入力(貼付）'!A419="","",'入力(貼付）'!A419)</f>
      </c>
      <c r="C762" s="81"/>
      <c r="D762" s="81"/>
      <c r="E762" s="82">
        <f>IF('入力(貼付）'!B419="","",'入力(貼付）'!B419)</f>
      </c>
      <c r="F762" s="83"/>
      <c r="G762" s="83"/>
      <c r="H762" s="83"/>
      <c r="I762" s="83"/>
      <c r="J762" s="84"/>
      <c r="K762" s="85">
        <f>IF('入力(貼付）'!C419="","",'入力(貼付）'!E419)</f>
      </c>
      <c r="L762" s="86"/>
      <c r="M762" s="86"/>
      <c r="N762" s="86"/>
      <c r="O762" s="86"/>
      <c r="P762" s="87"/>
    </row>
    <row r="763" spans="1:16" s="47" customFormat="1" ht="25.5" customHeight="1">
      <c r="A763" s="23">
        <v>414</v>
      </c>
      <c r="B763" s="81">
        <f>IF('入力(貼付）'!A420="","",'入力(貼付）'!A420)</f>
      </c>
      <c r="C763" s="81"/>
      <c r="D763" s="81"/>
      <c r="E763" s="82">
        <f>IF('入力(貼付）'!B420="","",'入力(貼付）'!B420)</f>
      </c>
      <c r="F763" s="83"/>
      <c r="G763" s="83"/>
      <c r="H763" s="83"/>
      <c r="I763" s="83"/>
      <c r="J763" s="84"/>
      <c r="K763" s="85">
        <f>IF('入力(貼付）'!C420="","",'入力(貼付）'!E420)</f>
      </c>
      <c r="L763" s="86"/>
      <c r="M763" s="86"/>
      <c r="N763" s="86"/>
      <c r="O763" s="86"/>
      <c r="P763" s="87"/>
    </row>
    <row r="764" spans="1:16" s="47" customFormat="1" ht="25.5" customHeight="1">
      <c r="A764" s="23">
        <v>415</v>
      </c>
      <c r="B764" s="81">
        <f>IF('入力(貼付）'!A421="","",'入力(貼付）'!A421)</f>
      </c>
      <c r="C764" s="81"/>
      <c r="D764" s="81"/>
      <c r="E764" s="82">
        <f>IF('入力(貼付）'!B421="","",'入力(貼付）'!B421)</f>
      </c>
      <c r="F764" s="83"/>
      <c r="G764" s="83"/>
      <c r="H764" s="83"/>
      <c r="I764" s="83"/>
      <c r="J764" s="84"/>
      <c r="K764" s="85">
        <f>IF('入力(貼付）'!C421="","",'入力(貼付）'!E421)</f>
      </c>
      <c r="L764" s="86"/>
      <c r="M764" s="86"/>
      <c r="N764" s="86"/>
      <c r="O764" s="86"/>
      <c r="P764" s="87"/>
    </row>
    <row r="765" spans="1:16" s="47" customFormat="1" ht="25.5" customHeight="1">
      <c r="A765" s="23">
        <v>416</v>
      </c>
      <c r="B765" s="81">
        <f>IF('入力(貼付）'!A422="","",'入力(貼付）'!A422)</f>
      </c>
      <c r="C765" s="81"/>
      <c r="D765" s="81"/>
      <c r="E765" s="82">
        <f>IF('入力(貼付）'!B422="","",'入力(貼付）'!B422)</f>
      </c>
      <c r="F765" s="83"/>
      <c r="G765" s="83"/>
      <c r="H765" s="83"/>
      <c r="I765" s="83"/>
      <c r="J765" s="84"/>
      <c r="K765" s="85">
        <f>IF('入力(貼付）'!C422="","",'入力(貼付）'!E422)</f>
      </c>
      <c r="L765" s="86"/>
      <c r="M765" s="86"/>
      <c r="N765" s="86"/>
      <c r="O765" s="86"/>
      <c r="P765" s="87"/>
    </row>
    <row r="766" spans="1:16" s="47" customFormat="1" ht="25.5" customHeight="1">
      <c r="A766" s="23">
        <v>417</v>
      </c>
      <c r="B766" s="81">
        <f>IF('入力(貼付）'!A423="","",'入力(貼付）'!A423)</f>
      </c>
      <c r="C766" s="81"/>
      <c r="D766" s="81"/>
      <c r="E766" s="82">
        <f>IF('入力(貼付）'!B423="","",'入力(貼付）'!B423)</f>
      </c>
      <c r="F766" s="83"/>
      <c r="G766" s="83"/>
      <c r="H766" s="83"/>
      <c r="I766" s="83"/>
      <c r="J766" s="84"/>
      <c r="K766" s="85">
        <f>IF('入力(貼付）'!C423="","",'入力(貼付）'!E423)</f>
      </c>
      <c r="L766" s="86"/>
      <c r="M766" s="86"/>
      <c r="N766" s="86"/>
      <c r="O766" s="86"/>
      <c r="P766" s="87"/>
    </row>
    <row r="767" spans="1:16" s="47" customFormat="1" ht="25.5" customHeight="1">
      <c r="A767" s="23">
        <v>418</v>
      </c>
      <c r="B767" s="81">
        <f>IF('入力(貼付）'!A424="","",'入力(貼付）'!A424)</f>
      </c>
      <c r="C767" s="81"/>
      <c r="D767" s="81"/>
      <c r="E767" s="82">
        <f>IF('入力(貼付）'!B424="","",'入力(貼付）'!B424)</f>
      </c>
      <c r="F767" s="83"/>
      <c r="G767" s="83"/>
      <c r="H767" s="83"/>
      <c r="I767" s="83"/>
      <c r="J767" s="84"/>
      <c r="K767" s="85">
        <f>IF('入力(貼付）'!C424="","",'入力(貼付）'!E424)</f>
      </c>
      <c r="L767" s="86"/>
      <c r="M767" s="86"/>
      <c r="N767" s="86"/>
      <c r="O767" s="86"/>
      <c r="P767" s="87"/>
    </row>
    <row r="768" spans="1:16" s="47" customFormat="1" ht="25.5" customHeight="1">
      <c r="A768" s="23">
        <v>419</v>
      </c>
      <c r="B768" s="81">
        <f>IF('入力(貼付）'!A425="","",'入力(貼付）'!A425)</f>
      </c>
      <c r="C768" s="81"/>
      <c r="D768" s="81"/>
      <c r="E768" s="82">
        <f>IF('入力(貼付）'!B425="","",'入力(貼付）'!B425)</f>
      </c>
      <c r="F768" s="83"/>
      <c r="G768" s="83"/>
      <c r="H768" s="83"/>
      <c r="I768" s="83"/>
      <c r="J768" s="84"/>
      <c r="K768" s="85">
        <f>IF('入力(貼付）'!C425="","",'入力(貼付）'!E425)</f>
      </c>
      <c r="L768" s="86"/>
      <c r="M768" s="86"/>
      <c r="N768" s="86"/>
      <c r="O768" s="86"/>
      <c r="P768" s="87"/>
    </row>
    <row r="769" spans="1:16" s="47" customFormat="1" ht="25.5" customHeight="1">
      <c r="A769" s="23">
        <v>420</v>
      </c>
      <c r="B769" s="81">
        <f>IF('入力(貼付）'!A426="","",'入力(貼付）'!A426)</f>
      </c>
      <c r="C769" s="81"/>
      <c r="D769" s="81"/>
      <c r="E769" s="82">
        <f>IF('入力(貼付）'!B426="","",'入力(貼付）'!B426)</f>
      </c>
      <c r="F769" s="83"/>
      <c r="G769" s="83"/>
      <c r="H769" s="83"/>
      <c r="I769" s="83"/>
      <c r="J769" s="84"/>
      <c r="K769" s="85">
        <f>IF('入力(貼付）'!C426="","",'入力(貼付）'!E426)</f>
      </c>
      <c r="L769" s="86"/>
      <c r="M769" s="86"/>
      <c r="N769" s="86"/>
      <c r="O769" s="86"/>
      <c r="P769" s="87"/>
    </row>
    <row r="770" spans="1:16" s="47" customFormat="1" ht="25.5" customHeight="1">
      <c r="A770" s="88" t="s">
        <v>12</v>
      </c>
      <c r="B770" s="89"/>
      <c r="C770" s="89"/>
      <c r="D770" s="90"/>
      <c r="E770" s="91">
        <f>IF(COUNT(B750:D769)=0,"",COUNT(B750:D769))</f>
      </c>
      <c r="F770" s="92"/>
      <c r="G770" s="92"/>
      <c r="H770" s="92"/>
      <c r="I770" s="92"/>
      <c r="J770" s="11" t="s">
        <v>6</v>
      </c>
      <c r="K770" s="85">
        <f>IF(SUM(K750:P769)=0,"",SUM(K750:P769))</f>
      </c>
      <c r="L770" s="86"/>
      <c r="M770" s="86"/>
      <c r="N770" s="86"/>
      <c r="O770" s="86"/>
      <c r="P770" s="87"/>
    </row>
    <row r="771" spans="1:16" s="47" customFormat="1" ht="13.5">
      <c r="A771" s="38" t="s">
        <v>36</v>
      </c>
      <c r="B771" s="38"/>
      <c r="C771" s="38"/>
      <c r="D771" s="38"/>
      <c r="E771" s="38"/>
      <c r="F771" s="38"/>
      <c r="G771" s="7"/>
      <c r="H771" s="7"/>
      <c r="I771" s="7"/>
      <c r="J771" s="7"/>
      <c r="K771" s="4"/>
      <c r="L771" s="4"/>
      <c r="M771" s="4"/>
      <c r="N771" s="4"/>
      <c r="O771" s="39"/>
      <c r="P771" s="4"/>
    </row>
    <row r="772" spans="1:16" s="47" customFormat="1" ht="13.5">
      <c r="A772" s="38" t="s">
        <v>37</v>
      </c>
      <c r="B772" s="38"/>
      <c r="C772" s="38"/>
      <c r="D772" s="38"/>
      <c r="E772" s="38"/>
      <c r="F772" s="38"/>
      <c r="G772" s="7"/>
      <c r="H772" s="7"/>
      <c r="I772" s="7"/>
      <c r="J772" s="7"/>
      <c r="K772" s="4"/>
      <c r="L772" s="4"/>
      <c r="M772" s="4"/>
      <c r="N772" s="4"/>
      <c r="O772" s="39"/>
      <c r="P772" s="4"/>
    </row>
    <row r="773" spans="1:16" s="47" customFormat="1" ht="13.5">
      <c r="A773" s="38" t="s">
        <v>38</v>
      </c>
      <c r="B773" s="38"/>
      <c r="C773" s="38"/>
      <c r="D773" s="38"/>
      <c r="E773" s="38"/>
      <c r="F773" s="38"/>
      <c r="G773" s="7"/>
      <c r="H773" s="7"/>
      <c r="I773" s="7"/>
      <c r="J773" s="7"/>
      <c r="K773" s="4"/>
      <c r="L773" s="4"/>
      <c r="M773" s="4"/>
      <c r="N773" s="4"/>
      <c r="O773" s="39"/>
      <c r="P773" s="4"/>
    </row>
    <row r="774" spans="1:16" s="47" customFormat="1" ht="13.5">
      <c r="A774" s="40" t="s">
        <v>39</v>
      </c>
      <c r="B774" s="7"/>
      <c r="C774" s="7"/>
      <c r="D774" s="7"/>
      <c r="E774" s="7"/>
      <c r="F774" s="7"/>
      <c r="G774" s="70" t="s">
        <v>40</v>
      </c>
      <c r="H774" s="70"/>
      <c r="I774" s="70"/>
      <c r="J774" s="70"/>
      <c r="K774" s="70"/>
      <c r="L774" s="70"/>
      <c r="M774" s="70"/>
      <c r="N774" s="70"/>
      <c r="O774" s="70"/>
      <c r="P774" s="70"/>
    </row>
    <row r="775" spans="1:16" s="47" customFormat="1" ht="25.5" customHeight="1">
      <c r="A775" s="70" t="s">
        <v>41</v>
      </c>
      <c r="B775" s="70"/>
      <c r="C775" s="70" t="s">
        <v>42</v>
      </c>
      <c r="D775" s="70"/>
      <c r="E775" s="41"/>
      <c r="F775" s="41"/>
      <c r="G775" s="93">
        <f>IF(E770="","",'入力(貼付）'!$D$2)</f>
      </c>
      <c r="H775" s="93"/>
      <c r="I775" s="88"/>
      <c r="J775" s="42" t="s">
        <v>6</v>
      </c>
      <c r="K775" s="94">
        <f>IF(K770="","",'入力(貼付）'!$E$2)</f>
      </c>
      <c r="L775" s="95"/>
      <c r="M775" s="95"/>
      <c r="N775" s="95"/>
      <c r="O775" s="95"/>
      <c r="P775" s="43" t="s">
        <v>43</v>
      </c>
    </row>
    <row r="776" spans="1:16" s="47" customFormat="1" ht="22.5" customHeight="1">
      <c r="A776" s="93"/>
      <c r="B776" s="93"/>
      <c r="C776" s="96"/>
      <c r="D776" s="96"/>
      <c r="E776" s="44"/>
      <c r="F776" s="44"/>
      <c r="G776" s="45"/>
      <c r="H776" s="44"/>
      <c r="I776" s="4"/>
      <c r="J776" s="4"/>
      <c r="K776" s="4"/>
      <c r="L776" s="4"/>
      <c r="M776" s="4"/>
      <c r="N776" s="4"/>
      <c r="O776" s="45"/>
      <c r="P776" s="4"/>
    </row>
    <row r="777" spans="1:16" s="47" customFormat="1" ht="22.5" customHeight="1">
      <c r="A777" s="93"/>
      <c r="B777" s="93"/>
      <c r="C777" s="96"/>
      <c r="D777" s="96"/>
      <c r="E777" s="46"/>
      <c r="F777" s="46"/>
      <c r="G777" s="61" t="s">
        <v>92</v>
      </c>
      <c r="H777" s="61"/>
      <c r="I777" s="61"/>
      <c r="J777" s="69">
        <f>IF(B750="","",$J$37)</f>
      </c>
      <c r="K777" s="69"/>
      <c r="L777" s="69"/>
      <c r="M777" s="69"/>
      <c r="N777" s="69"/>
      <c r="O777" s="69"/>
      <c r="P777" s="69"/>
    </row>
    <row r="778" spans="1:16" s="47" customFormat="1" ht="13.5">
      <c r="A778" s="71" t="s">
        <v>11</v>
      </c>
      <c r="B778" s="71"/>
      <c r="C778" s="71"/>
      <c r="D778" s="71"/>
      <c r="E778" s="71"/>
      <c r="F778" s="71"/>
      <c r="G778" s="71"/>
      <c r="H778" s="9"/>
      <c r="I778" s="4"/>
      <c r="J778" s="4"/>
      <c r="K778" s="4"/>
      <c r="L778" s="4"/>
      <c r="M778" s="7" t="s">
        <v>15</v>
      </c>
      <c r="N778" s="4"/>
      <c r="O778" s="5"/>
      <c r="P778" s="2"/>
    </row>
    <row r="779" spans="1:16" s="47" customFormat="1" ht="13.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</row>
    <row r="780" spans="1:111" s="1" customFormat="1" ht="24">
      <c r="A780" s="72" t="s">
        <v>0</v>
      </c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</row>
    <row r="781" spans="1:16" s="47" customFormat="1" ht="13.5">
      <c r="A781" s="6"/>
      <c r="B781" s="6"/>
      <c r="C781" s="6"/>
      <c r="D781" s="2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2"/>
      <c r="P781" s="4"/>
    </row>
    <row r="782" spans="1:16" s="47" customFormat="1" ht="22.5" customHeight="1">
      <c r="A782" s="73" t="s">
        <v>10</v>
      </c>
      <c r="B782" s="73"/>
      <c r="C782" s="73"/>
      <c r="D782" s="73"/>
      <c r="E782" s="74" t="s">
        <v>8</v>
      </c>
      <c r="F782" s="74"/>
      <c r="G782" s="74"/>
      <c r="H782" s="74" t="s">
        <v>1</v>
      </c>
      <c r="I782" s="74"/>
      <c r="J782" s="74"/>
      <c r="K782" s="74" t="s">
        <v>13</v>
      </c>
      <c r="L782" s="74"/>
      <c r="M782" s="74"/>
      <c r="N782" s="74" t="s">
        <v>3</v>
      </c>
      <c r="O782" s="74"/>
      <c r="P782" s="74"/>
    </row>
    <row r="783" spans="1:16" s="47" customFormat="1" ht="25.5" customHeight="1">
      <c r="A783" s="75">
        <f>IF($M783="","",'入力(貼付）'!$A$2)</f>
      </c>
      <c r="B783" s="75"/>
      <c r="C783" s="75"/>
      <c r="D783" s="75"/>
      <c r="E783" s="76">
        <f>IF($M783="","",'入力(貼付）'!$B$2)</f>
      </c>
      <c r="F783" s="76"/>
      <c r="G783" s="76"/>
      <c r="H783" s="76">
        <f>IF($M783="","",'入力(貼付）'!$C$2)</f>
      </c>
      <c r="I783" s="76"/>
      <c r="J783" s="76"/>
      <c r="K783" s="37">
        <f>IF($M783="","",22)</f>
      </c>
      <c r="L783" s="26" t="s">
        <v>26</v>
      </c>
      <c r="M783" s="36">
        <f>IF('入力(貼付）'!$F$2&lt;22,"",'入力(貼付）'!$F$2)</f>
      </c>
      <c r="N783" s="77">
        <f>IF(K783="","",30)</f>
      </c>
      <c r="O783" s="77"/>
      <c r="P783" s="77"/>
    </row>
    <row r="784" spans="1:16" s="47" customFormat="1" ht="25.5" customHeight="1">
      <c r="A784" s="74" t="s">
        <v>2</v>
      </c>
      <c r="B784" s="74"/>
      <c r="C784" s="74"/>
      <c r="D784" s="74"/>
      <c r="E784" s="78">
        <f>IF(M783="","",$E$7)</f>
      </c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80"/>
    </row>
    <row r="785" spans="1:16" s="47" customFormat="1" ht="16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2"/>
      <c r="P785" s="10" t="s">
        <v>14</v>
      </c>
    </row>
    <row r="786" spans="1:16" s="47" customFormat="1" ht="22.5" customHeight="1">
      <c r="A786" s="8" t="s">
        <v>4</v>
      </c>
      <c r="B786" s="70" t="s">
        <v>7</v>
      </c>
      <c r="C786" s="70"/>
      <c r="D786" s="70"/>
      <c r="E786" s="70" t="s">
        <v>9</v>
      </c>
      <c r="F786" s="70"/>
      <c r="G786" s="70"/>
      <c r="H786" s="70"/>
      <c r="I786" s="70"/>
      <c r="J786" s="70"/>
      <c r="K786" s="70" t="s">
        <v>5</v>
      </c>
      <c r="L786" s="70"/>
      <c r="M786" s="70"/>
      <c r="N786" s="70"/>
      <c r="O786" s="70"/>
      <c r="P786" s="70"/>
    </row>
    <row r="787" spans="1:16" s="47" customFormat="1" ht="25.5" customHeight="1">
      <c r="A787" s="23">
        <v>421</v>
      </c>
      <c r="B787" s="81">
        <f>IF('入力(貼付）'!A427="","",'入力(貼付）'!A427)</f>
      </c>
      <c r="C787" s="81"/>
      <c r="D787" s="81"/>
      <c r="E787" s="82">
        <f>IF('入力(貼付）'!B427="","",'入力(貼付）'!B427)</f>
      </c>
      <c r="F787" s="83"/>
      <c r="G787" s="83"/>
      <c r="H787" s="83"/>
      <c r="I787" s="83"/>
      <c r="J787" s="84"/>
      <c r="K787" s="85">
        <f>IF('入力(貼付）'!C427="","",'入力(貼付）'!E427)</f>
      </c>
      <c r="L787" s="86"/>
      <c r="M787" s="86"/>
      <c r="N787" s="86"/>
      <c r="O787" s="86"/>
      <c r="P787" s="87"/>
    </row>
    <row r="788" spans="1:16" s="47" customFormat="1" ht="25.5" customHeight="1">
      <c r="A788" s="23">
        <v>422</v>
      </c>
      <c r="B788" s="81">
        <f>IF('入力(貼付）'!A428="","",'入力(貼付）'!A428)</f>
      </c>
      <c r="C788" s="81"/>
      <c r="D788" s="81"/>
      <c r="E788" s="82">
        <f>IF('入力(貼付）'!B428="","",'入力(貼付）'!B428)</f>
      </c>
      <c r="F788" s="83"/>
      <c r="G788" s="83"/>
      <c r="H788" s="83"/>
      <c r="I788" s="83"/>
      <c r="J788" s="84"/>
      <c r="K788" s="85">
        <f>IF('入力(貼付）'!C428="","",'入力(貼付）'!E428)</f>
      </c>
      <c r="L788" s="86"/>
      <c r="M788" s="86"/>
      <c r="N788" s="86"/>
      <c r="O788" s="86"/>
      <c r="P788" s="87"/>
    </row>
    <row r="789" spans="1:16" s="47" customFormat="1" ht="25.5" customHeight="1">
      <c r="A789" s="23">
        <v>423</v>
      </c>
      <c r="B789" s="81">
        <f>IF('入力(貼付）'!A429="","",'入力(貼付）'!A429)</f>
      </c>
      <c r="C789" s="81"/>
      <c r="D789" s="81"/>
      <c r="E789" s="82">
        <f>IF('入力(貼付）'!B429="","",'入力(貼付）'!B429)</f>
      </c>
      <c r="F789" s="83"/>
      <c r="G789" s="83"/>
      <c r="H789" s="83"/>
      <c r="I789" s="83"/>
      <c r="J789" s="84"/>
      <c r="K789" s="85">
        <f>IF('入力(貼付）'!C429="","",'入力(貼付）'!E429)</f>
      </c>
      <c r="L789" s="86"/>
      <c r="M789" s="86"/>
      <c r="N789" s="86"/>
      <c r="O789" s="86"/>
      <c r="P789" s="87"/>
    </row>
    <row r="790" spans="1:16" s="47" customFormat="1" ht="25.5" customHeight="1">
      <c r="A790" s="23">
        <v>424</v>
      </c>
      <c r="B790" s="81">
        <f>IF('入力(貼付）'!A430="","",'入力(貼付）'!A430)</f>
      </c>
      <c r="C790" s="81"/>
      <c r="D790" s="81"/>
      <c r="E790" s="82">
        <f>IF('入力(貼付）'!B430="","",'入力(貼付）'!B430)</f>
      </c>
      <c r="F790" s="83"/>
      <c r="G790" s="83"/>
      <c r="H790" s="83"/>
      <c r="I790" s="83"/>
      <c r="J790" s="84"/>
      <c r="K790" s="85">
        <f>IF('入力(貼付）'!C430="","",'入力(貼付）'!E430)</f>
      </c>
      <c r="L790" s="86"/>
      <c r="M790" s="86"/>
      <c r="N790" s="86"/>
      <c r="O790" s="86"/>
      <c r="P790" s="87"/>
    </row>
    <row r="791" spans="1:16" s="47" customFormat="1" ht="25.5" customHeight="1">
      <c r="A791" s="23">
        <v>425</v>
      </c>
      <c r="B791" s="81">
        <f>IF('入力(貼付）'!A431="","",'入力(貼付）'!A431)</f>
      </c>
      <c r="C791" s="81"/>
      <c r="D791" s="81"/>
      <c r="E791" s="82">
        <f>IF('入力(貼付）'!B431="","",'入力(貼付）'!B431)</f>
      </c>
      <c r="F791" s="83"/>
      <c r="G791" s="83"/>
      <c r="H791" s="83"/>
      <c r="I791" s="83"/>
      <c r="J791" s="84"/>
      <c r="K791" s="85">
        <f>IF('入力(貼付）'!C431="","",'入力(貼付）'!E431)</f>
      </c>
      <c r="L791" s="86"/>
      <c r="M791" s="86"/>
      <c r="N791" s="86"/>
      <c r="O791" s="86"/>
      <c r="P791" s="87"/>
    </row>
    <row r="792" spans="1:16" s="47" customFormat="1" ht="25.5" customHeight="1">
      <c r="A792" s="23">
        <v>426</v>
      </c>
      <c r="B792" s="81">
        <f>IF('入力(貼付）'!A432="","",'入力(貼付）'!A432)</f>
      </c>
      <c r="C792" s="81"/>
      <c r="D792" s="81"/>
      <c r="E792" s="82">
        <f>IF('入力(貼付）'!B432="","",'入力(貼付）'!B432)</f>
      </c>
      <c r="F792" s="83"/>
      <c r="G792" s="83"/>
      <c r="H792" s="83"/>
      <c r="I792" s="83"/>
      <c r="J792" s="84"/>
      <c r="K792" s="85">
        <f>IF('入力(貼付）'!C432="","",'入力(貼付）'!E432)</f>
      </c>
      <c r="L792" s="86"/>
      <c r="M792" s="86"/>
      <c r="N792" s="86"/>
      <c r="O792" s="86"/>
      <c r="P792" s="87"/>
    </row>
    <row r="793" spans="1:16" s="47" customFormat="1" ht="25.5" customHeight="1">
      <c r="A793" s="23">
        <v>427</v>
      </c>
      <c r="B793" s="81">
        <f>IF('入力(貼付）'!A433="","",'入力(貼付）'!A433)</f>
      </c>
      <c r="C793" s="81"/>
      <c r="D793" s="81"/>
      <c r="E793" s="82">
        <f>IF('入力(貼付）'!B433="","",'入力(貼付）'!B433)</f>
      </c>
      <c r="F793" s="83"/>
      <c r="G793" s="83"/>
      <c r="H793" s="83"/>
      <c r="I793" s="83"/>
      <c r="J793" s="84"/>
      <c r="K793" s="85">
        <f>IF('入力(貼付）'!C433="","",'入力(貼付）'!E433)</f>
      </c>
      <c r="L793" s="86"/>
      <c r="M793" s="86"/>
      <c r="N793" s="86"/>
      <c r="O793" s="86"/>
      <c r="P793" s="87"/>
    </row>
    <row r="794" spans="1:16" s="47" customFormat="1" ht="25.5" customHeight="1">
      <c r="A794" s="23">
        <v>428</v>
      </c>
      <c r="B794" s="81">
        <f>IF('入力(貼付）'!A434="","",'入力(貼付）'!A434)</f>
      </c>
      <c r="C794" s="81"/>
      <c r="D794" s="81"/>
      <c r="E794" s="82">
        <f>IF('入力(貼付）'!B434="","",'入力(貼付）'!B434)</f>
      </c>
      <c r="F794" s="83"/>
      <c r="G794" s="83"/>
      <c r="H794" s="83"/>
      <c r="I794" s="83"/>
      <c r="J794" s="84"/>
      <c r="K794" s="85">
        <f>IF('入力(貼付）'!C434="","",'入力(貼付）'!E434)</f>
      </c>
      <c r="L794" s="86"/>
      <c r="M794" s="86"/>
      <c r="N794" s="86"/>
      <c r="O794" s="86"/>
      <c r="P794" s="87"/>
    </row>
    <row r="795" spans="1:16" s="47" customFormat="1" ht="25.5" customHeight="1">
      <c r="A795" s="23">
        <v>429</v>
      </c>
      <c r="B795" s="81">
        <f>IF('入力(貼付）'!A435="","",'入力(貼付）'!A435)</f>
      </c>
      <c r="C795" s="81"/>
      <c r="D795" s="81"/>
      <c r="E795" s="82">
        <f>IF('入力(貼付）'!B435="","",'入力(貼付）'!B435)</f>
      </c>
      <c r="F795" s="83"/>
      <c r="G795" s="83"/>
      <c r="H795" s="83"/>
      <c r="I795" s="83"/>
      <c r="J795" s="84"/>
      <c r="K795" s="85">
        <f>IF('入力(貼付）'!C435="","",'入力(貼付）'!E435)</f>
      </c>
      <c r="L795" s="86"/>
      <c r="M795" s="86"/>
      <c r="N795" s="86"/>
      <c r="O795" s="86"/>
      <c r="P795" s="87"/>
    </row>
    <row r="796" spans="1:16" s="47" customFormat="1" ht="25.5" customHeight="1">
      <c r="A796" s="23">
        <v>430</v>
      </c>
      <c r="B796" s="81">
        <f>IF('入力(貼付）'!A436="","",'入力(貼付）'!A436)</f>
      </c>
      <c r="C796" s="81"/>
      <c r="D796" s="81"/>
      <c r="E796" s="82">
        <f>IF('入力(貼付）'!B436="","",'入力(貼付）'!B436)</f>
      </c>
      <c r="F796" s="83"/>
      <c r="G796" s="83"/>
      <c r="H796" s="83"/>
      <c r="I796" s="83"/>
      <c r="J796" s="84"/>
      <c r="K796" s="85">
        <f>IF('入力(貼付）'!C436="","",'入力(貼付）'!E436)</f>
      </c>
      <c r="L796" s="86"/>
      <c r="M796" s="86"/>
      <c r="N796" s="86"/>
      <c r="O796" s="86"/>
      <c r="P796" s="87"/>
    </row>
    <row r="797" spans="1:16" s="47" customFormat="1" ht="25.5" customHeight="1">
      <c r="A797" s="23">
        <v>431</v>
      </c>
      <c r="B797" s="81">
        <f>IF('入力(貼付）'!A437="","",'入力(貼付）'!A437)</f>
      </c>
      <c r="C797" s="81"/>
      <c r="D797" s="81"/>
      <c r="E797" s="82">
        <f>IF('入力(貼付）'!B437="","",'入力(貼付）'!B437)</f>
      </c>
      <c r="F797" s="83"/>
      <c r="G797" s="83"/>
      <c r="H797" s="83"/>
      <c r="I797" s="83"/>
      <c r="J797" s="84"/>
      <c r="K797" s="85">
        <f>IF('入力(貼付）'!C437="","",'入力(貼付）'!E437)</f>
      </c>
      <c r="L797" s="86"/>
      <c r="M797" s="86"/>
      <c r="N797" s="86"/>
      <c r="O797" s="86"/>
      <c r="P797" s="87"/>
    </row>
    <row r="798" spans="1:16" s="47" customFormat="1" ht="25.5" customHeight="1">
      <c r="A798" s="23">
        <v>432</v>
      </c>
      <c r="B798" s="81">
        <f>IF('入力(貼付）'!A438="","",'入力(貼付）'!A438)</f>
      </c>
      <c r="C798" s="81"/>
      <c r="D798" s="81"/>
      <c r="E798" s="82">
        <f>IF('入力(貼付）'!B438="","",'入力(貼付）'!B438)</f>
      </c>
      <c r="F798" s="83"/>
      <c r="G798" s="83"/>
      <c r="H798" s="83"/>
      <c r="I798" s="83"/>
      <c r="J798" s="84"/>
      <c r="K798" s="85">
        <f>IF('入力(貼付）'!C438="","",'入力(貼付）'!E438)</f>
      </c>
      <c r="L798" s="86"/>
      <c r="M798" s="86"/>
      <c r="N798" s="86"/>
      <c r="O798" s="86"/>
      <c r="P798" s="87"/>
    </row>
    <row r="799" spans="1:16" s="47" customFormat="1" ht="25.5" customHeight="1">
      <c r="A799" s="23">
        <v>433</v>
      </c>
      <c r="B799" s="81">
        <f>IF('入力(貼付）'!A439="","",'入力(貼付）'!A439)</f>
      </c>
      <c r="C799" s="81"/>
      <c r="D799" s="81"/>
      <c r="E799" s="82">
        <f>IF('入力(貼付）'!B439="","",'入力(貼付）'!B439)</f>
      </c>
      <c r="F799" s="83"/>
      <c r="G799" s="83"/>
      <c r="H799" s="83"/>
      <c r="I799" s="83"/>
      <c r="J799" s="84"/>
      <c r="K799" s="85">
        <f>IF('入力(貼付）'!C439="","",'入力(貼付）'!E439)</f>
      </c>
      <c r="L799" s="86"/>
      <c r="M799" s="86"/>
      <c r="N799" s="86"/>
      <c r="O799" s="86"/>
      <c r="P799" s="87"/>
    </row>
    <row r="800" spans="1:16" s="47" customFormat="1" ht="25.5" customHeight="1">
      <c r="A800" s="23">
        <v>434</v>
      </c>
      <c r="B800" s="81">
        <f>IF('入力(貼付）'!A440="","",'入力(貼付）'!A440)</f>
      </c>
      <c r="C800" s="81"/>
      <c r="D800" s="81"/>
      <c r="E800" s="82">
        <f>IF('入力(貼付）'!B440="","",'入力(貼付）'!B440)</f>
      </c>
      <c r="F800" s="83"/>
      <c r="G800" s="83"/>
      <c r="H800" s="83"/>
      <c r="I800" s="83"/>
      <c r="J800" s="84"/>
      <c r="K800" s="85">
        <f>IF('入力(貼付）'!C440="","",'入力(貼付）'!E440)</f>
      </c>
      <c r="L800" s="86"/>
      <c r="M800" s="86"/>
      <c r="N800" s="86"/>
      <c r="O800" s="86"/>
      <c r="P800" s="87"/>
    </row>
    <row r="801" spans="1:16" s="47" customFormat="1" ht="25.5" customHeight="1">
      <c r="A801" s="23">
        <v>435</v>
      </c>
      <c r="B801" s="81">
        <f>IF('入力(貼付）'!A441="","",'入力(貼付）'!A441)</f>
      </c>
      <c r="C801" s="81"/>
      <c r="D801" s="81"/>
      <c r="E801" s="82">
        <f>IF('入力(貼付）'!B441="","",'入力(貼付）'!B441)</f>
      </c>
      <c r="F801" s="83"/>
      <c r="G801" s="83"/>
      <c r="H801" s="83"/>
      <c r="I801" s="83"/>
      <c r="J801" s="84"/>
      <c r="K801" s="85">
        <f>IF('入力(貼付）'!C441="","",'入力(貼付）'!E441)</f>
      </c>
      <c r="L801" s="86"/>
      <c r="M801" s="86"/>
      <c r="N801" s="86"/>
      <c r="O801" s="86"/>
      <c r="P801" s="87"/>
    </row>
    <row r="802" spans="1:16" s="47" customFormat="1" ht="25.5" customHeight="1">
      <c r="A802" s="23">
        <v>436</v>
      </c>
      <c r="B802" s="81">
        <f>IF('入力(貼付）'!A442="","",'入力(貼付）'!A442)</f>
      </c>
      <c r="C802" s="81"/>
      <c r="D802" s="81"/>
      <c r="E802" s="82">
        <f>IF('入力(貼付）'!B442="","",'入力(貼付）'!B442)</f>
      </c>
      <c r="F802" s="83"/>
      <c r="G802" s="83"/>
      <c r="H802" s="83"/>
      <c r="I802" s="83"/>
      <c r="J802" s="84"/>
      <c r="K802" s="85">
        <f>IF('入力(貼付）'!C442="","",'入力(貼付）'!E442)</f>
      </c>
      <c r="L802" s="86"/>
      <c r="M802" s="86"/>
      <c r="N802" s="86"/>
      <c r="O802" s="86"/>
      <c r="P802" s="87"/>
    </row>
    <row r="803" spans="1:16" s="47" customFormat="1" ht="25.5" customHeight="1">
      <c r="A803" s="23">
        <v>437</v>
      </c>
      <c r="B803" s="81">
        <f>IF('入力(貼付）'!A443="","",'入力(貼付）'!A443)</f>
      </c>
      <c r="C803" s="81"/>
      <c r="D803" s="81"/>
      <c r="E803" s="82">
        <f>IF('入力(貼付）'!B443="","",'入力(貼付）'!B443)</f>
      </c>
      <c r="F803" s="83"/>
      <c r="G803" s="83"/>
      <c r="H803" s="83"/>
      <c r="I803" s="83"/>
      <c r="J803" s="84"/>
      <c r="K803" s="85">
        <f>IF('入力(貼付）'!C443="","",'入力(貼付）'!E443)</f>
      </c>
      <c r="L803" s="86"/>
      <c r="M803" s="86"/>
      <c r="N803" s="86"/>
      <c r="O803" s="86"/>
      <c r="P803" s="87"/>
    </row>
    <row r="804" spans="1:16" s="47" customFormat="1" ht="25.5" customHeight="1">
      <c r="A804" s="23">
        <v>438</v>
      </c>
      <c r="B804" s="81">
        <f>IF('入力(貼付）'!A444="","",'入力(貼付）'!A444)</f>
      </c>
      <c r="C804" s="81"/>
      <c r="D804" s="81"/>
      <c r="E804" s="82">
        <f>IF('入力(貼付）'!B444="","",'入力(貼付）'!B444)</f>
      </c>
      <c r="F804" s="83"/>
      <c r="G804" s="83"/>
      <c r="H804" s="83"/>
      <c r="I804" s="83"/>
      <c r="J804" s="84"/>
      <c r="K804" s="85">
        <f>IF('入力(貼付）'!C444="","",'入力(貼付）'!E444)</f>
      </c>
      <c r="L804" s="86"/>
      <c r="M804" s="86"/>
      <c r="N804" s="86"/>
      <c r="O804" s="86"/>
      <c r="P804" s="87"/>
    </row>
    <row r="805" spans="1:16" s="47" customFormat="1" ht="25.5" customHeight="1">
      <c r="A805" s="23">
        <v>439</v>
      </c>
      <c r="B805" s="81">
        <f>IF('入力(貼付）'!A445="","",'入力(貼付）'!A445)</f>
      </c>
      <c r="C805" s="81"/>
      <c r="D805" s="81"/>
      <c r="E805" s="82">
        <f>IF('入力(貼付）'!B445="","",'入力(貼付）'!B445)</f>
      </c>
      <c r="F805" s="83"/>
      <c r="G805" s="83"/>
      <c r="H805" s="83"/>
      <c r="I805" s="83"/>
      <c r="J805" s="84"/>
      <c r="K805" s="85">
        <f>IF('入力(貼付）'!C445="","",'入力(貼付）'!E445)</f>
      </c>
      <c r="L805" s="86"/>
      <c r="M805" s="86"/>
      <c r="N805" s="86"/>
      <c r="O805" s="86"/>
      <c r="P805" s="87"/>
    </row>
    <row r="806" spans="1:16" s="47" customFormat="1" ht="25.5" customHeight="1">
      <c r="A806" s="23">
        <v>440</v>
      </c>
      <c r="B806" s="81">
        <f>IF('入力(貼付）'!A446="","",'入力(貼付）'!A446)</f>
      </c>
      <c r="C806" s="81"/>
      <c r="D806" s="81"/>
      <c r="E806" s="82">
        <f>IF('入力(貼付）'!B446="","",'入力(貼付）'!B446)</f>
      </c>
      <c r="F806" s="83"/>
      <c r="G806" s="83"/>
      <c r="H806" s="83"/>
      <c r="I806" s="83"/>
      <c r="J806" s="84"/>
      <c r="K806" s="85">
        <f>IF('入力(貼付）'!C446="","",'入力(貼付）'!E446)</f>
      </c>
      <c r="L806" s="86"/>
      <c r="M806" s="86"/>
      <c r="N806" s="86"/>
      <c r="O806" s="86"/>
      <c r="P806" s="87"/>
    </row>
    <row r="807" spans="1:16" s="47" customFormat="1" ht="25.5" customHeight="1">
      <c r="A807" s="88" t="s">
        <v>12</v>
      </c>
      <c r="B807" s="89"/>
      <c r="C807" s="89"/>
      <c r="D807" s="90"/>
      <c r="E807" s="91">
        <f>IF(COUNT(B787:D806)=0,"",COUNT(B787:D806))</f>
      </c>
      <c r="F807" s="92"/>
      <c r="G807" s="92"/>
      <c r="H807" s="92"/>
      <c r="I807" s="92"/>
      <c r="J807" s="11" t="s">
        <v>6</v>
      </c>
      <c r="K807" s="85">
        <f>IF(SUM(K787:P806)=0,"",SUM(K787:P806))</f>
      </c>
      <c r="L807" s="86"/>
      <c r="M807" s="86"/>
      <c r="N807" s="86"/>
      <c r="O807" s="86"/>
      <c r="P807" s="87"/>
    </row>
    <row r="808" spans="1:16" s="47" customFormat="1" ht="13.5">
      <c r="A808" s="38" t="s">
        <v>36</v>
      </c>
      <c r="B808" s="38"/>
      <c r="C808" s="38"/>
      <c r="D808" s="38"/>
      <c r="E808" s="38"/>
      <c r="F808" s="38"/>
      <c r="G808" s="7"/>
      <c r="H808" s="7"/>
      <c r="I808" s="7"/>
      <c r="J808" s="7"/>
      <c r="K808" s="4"/>
      <c r="L808" s="4"/>
      <c r="M808" s="4"/>
      <c r="N808" s="4"/>
      <c r="O808" s="39"/>
      <c r="P808" s="4"/>
    </row>
    <row r="809" spans="1:16" s="47" customFormat="1" ht="13.5">
      <c r="A809" s="38" t="s">
        <v>37</v>
      </c>
      <c r="B809" s="38"/>
      <c r="C809" s="38"/>
      <c r="D809" s="38"/>
      <c r="E809" s="38"/>
      <c r="F809" s="38"/>
      <c r="G809" s="7"/>
      <c r="H809" s="7"/>
      <c r="I809" s="7"/>
      <c r="J809" s="7"/>
      <c r="K809" s="4"/>
      <c r="L809" s="4"/>
      <c r="M809" s="4"/>
      <c r="N809" s="4"/>
      <c r="O809" s="39"/>
      <c r="P809" s="4"/>
    </row>
    <row r="810" spans="1:16" s="47" customFormat="1" ht="13.5">
      <c r="A810" s="38" t="s">
        <v>38</v>
      </c>
      <c r="B810" s="38"/>
      <c r="C810" s="38"/>
      <c r="D810" s="38"/>
      <c r="E810" s="38"/>
      <c r="F810" s="38"/>
      <c r="G810" s="7"/>
      <c r="H810" s="7"/>
      <c r="I810" s="7"/>
      <c r="J810" s="7"/>
      <c r="K810" s="4"/>
      <c r="L810" s="4"/>
      <c r="M810" s="4"/>
      <c r="N810" s="4"/>
      <c r="O810" s="39"/>
      <c r="P810" s="4"/>
    </row>
    <row r="811" spans="1:16" s="47" customFormat="1" ht="13.5">
      <c r="A811" s="40" t="s">
        <v>39</v>
      </c>
      <c r="B811" s="7"/>
      <c r="C811" s="7"/>
      <c r="D811" s="7"/>
      <c r="E811" s="7"/>
      <c r="F811" s="7"/>
      <c r="G811" s="70" t="s">
        <v>40</v>
      </c>
      <c r="H811" s="70"/>
      <c r="I811" s="70"/>
      <c r="J811" s="70"/>
      <c r="K811" s="70"/>
      <c r="L811" s="70"/>
      <c r="M811" s="70"/>
      <c r="N811" s="70"/>
      <c r="O811" s="70"/>
      <c r="P811" s="70"/>
    </row>
    <row r="812" spans="1:16" s="47" customFormat="1" ht="25.5" customHeight="1">
      <c r="A812" s="70" t="s">
        <v>41</v>
      </c>
      <c r="B812" s="70"/>
      <c r="C812" s="70" t="s">
        <v>42</v>
      </c>
      <c r="D812" s="70"/>
      <c r="E812" s="41"/>
      <c r="F812" s="41"/>
      <c r="G812" s="93">
        <f>IF(E807="","",'入力(貼付）'!$D$2)</f>
      </c>
      <c r="H812" s="93"/>
      <c r="I812" s="88"/>
      <c r="J812" s="42" t="s">
        <v>6</v>
      </c>
      <c r="K812" s="94">
        <f>IF(K807="","",'入力(貼付）'!$E$2)</f>
      </c>
      <c r="L812" s="95"/>
      <c r="M812" s="95"/>
      <c r="N812" s="95"/>
      <c r="O812" s="95"/>
      <c r="P812" s="43" t="s">
        <v>43</v>
      </c>
    </row>
    <row r="813" spans="1:16" s="47" customFormat="1" ht="22.5" customHeight="1">
      <c r="A813" s="93"/>
      <c r="B813" s="93"/>
      <c r="C813" s="96"/>
      <c r="D813" s="96"/>
      <c r="E813" s="44"/>
      <c r="F813" s="44"/>
      <c r="G813" s="45"/>
      <c r="H813" s="44"/>
      <c r="I813" s="4"/>
      <c r="J813" s="4"/>
      <c r="K813" s="4"/>
      <c r="L813" s="4"/>
      <c r="M813" s="4"/>
      <c r="N813" s="4"/>
      <c r="O813" s="45"/>
      <c r="P813" s="4"/>
    </row>
    <row r="814" spans="1:16" s="47" customFormat="1" ht="22.5" customHeight="1">
      <c r="A814" s="93"/>
      <c r="B814" s="93"/>
      <c r="C814" s="96"/>
      <c r="D814" s="96"/>
      <c r="E814" s="46"/>
      <c r="F814" s="46"/>
      <c r="G814" s="61" t="s">
        <v>92</v>
      </c>
      <c r="H814" s="61"/>
      <c r="I814" s="61"/>
      <c r="J814" s="69">
        <f>IF(B787="","",$J$37)</f>
      </c>
      <c r="K814" s="69"/>
      <c r="L814" s="69"/>
      <c r="M814" s="69"/>
      <c r="N814" s="69"/>
      <c r="O814" s="69"/>
      <c r="P814" s="69"/>
    </row>
    <row r="815" spans="1:16" s="47" customFormat="1" ht="13.5">
      <c r="A815" s="71" t="s">
        <v>11</v>
      </c>
      <c r="B815" s="71"/>
      <c r="C815" s="71"/>
      <c r="D815" s="71"/>
      <c r="E815" s="71"/>
      <c r="F815" s="71"/>
      <c r="G815" s="71"/>
      <c r="H815" s="9"/>
      <c r="I815" s="4"/>
      <c r="J815" s="4"/>
      <c r="K815" s="4"/>
      <c r="L815" s="4"/>
      <c r="M815" s="7" t="s">
        <v>15</v>
      </c>
      <c r="N815" s="4"/>
      <c r="O815" s="5"/>
      <c r="P815" s="2"/>
    </row>
    <row r="816" spans="1:16" s="47" customFormat="1" ht="13.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</row>
    <row r="817" spans="1:111" s="1" customFormat="1" ht="24">
      <c r="A817" s="72" t="s">
        <v>0</v>
      </c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</row>
    <row r="818" spans="1:16" s="47" customFormat="1" ht="13.5">
      <c r="A818" s="6"/>
      <c r="B818" s="6"/>
      <c r="C818" s="6"/>
      <c r="D818" s="2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2"/>
      <c r="P818" s="4"/>
    </row>
    <row r="819" spans="1:16" s="47" customFormat="1" ht="22.5" customHeight="1">
      <c r="A819" s="73" t="s">
        <v>10</v>
      </c>
      <c r="B819" s="73"/>
      <c r="C819" s="73"/>
      <c r="D819" s="73"/>
      <c r="E819" s="74" t="s">
        <v>8</v>
      </c>
      <c r="F819" s="74"/>
      <c r="G819" s="74"/>
      <c r="H819" s="74" t="s">
        <v>1</v>
      </c>
      <c r="I819" s="74"/>
      <c r="J819" s="74"/>
      <c r="K819" s="74" t="s">
        <v>13</v>
      </c>
      <c r="L819" s="74"/>
      <c r="M819" s="74"/>
      <c r="N819" s="74" t="s">
        <v>3</v>
      </c>
      <c r="O819" s="74"/>
      <c r="P819" s="74"/>
    </row>
    <row r="820" spans="1:16" s="47" customFormat="1" ht="25.5" customHeight="1">
      <c r="A820" s="75">
        <f>IF($M820="","",'入力(貼付）'!$A$2)</f>
      </c>
      <c r="B820" s="75"/>
      <c r="C820" s="75"/>
      <c r="D820" s="75"/>
      <c r="E820" s="76">
        <f>IF($M820="","",'入力(貼付）'!$B$2)</f>
      </c>
      <c r="F820" s="76"/>
      <c r="G820" s="76"/>
      <c r="H820" s="76">
        <f>IF($M820="","",'入力(貼付）'!$C$2)</f>
      </c>
      <c r="I820" s="76"/>
      <c r="J820" s="76"/>
      <c r="K820" s="37">
        <f>IF($M820="","",23)</f>
      </c>
      <c r="L820" s="26" t="s">
        <v>26</v>
      </c>
      <c r="M820" s="36">
        <f>IF('入力(貼付）'!$F$2&lt;23,"",'入力(貼付）'!$F$2)</f>
      </c>
      <c r="N820" s="77">
        <f>IF(K820="","",30)</f>
      </c>
      <c r="O820" s="77"/>
      <c r="P820" s="77"/>
    </row>
    <row r="821" spans="1:16" s="47" customFormat="1" ht="25.5" customHeight="1">
      <c r="A821" s="74" t="s">
        <v>2</v>
      </c>
      <c r="B821" s="74"/>
      <c r="C821" s="74"/>
      <c r="D821" s="74"/>
      <c r="E821" s="78">
        <f>IF(M820="","",$E$7)</f>
      </c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80"/>
    </row>
    <row r="822" spans="1:16" s="47" customFormat="1" ht="16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2"/>
      <c r="P822" s="10" t="s">
        <v>14</v>
      </c>
    </row>
    <row r="823" spans="1:16" s="47" customFormat="1" ht="22.5" customHeight="1">
      <c r="A823" s="8" t="s">
        <v>4</v>
      </c>
      <c r="B823" s="70" t="s">
        <v>7</v>
      </c>
      <c r="C823" s="70"/>
      <c r="D823" s="70"/>
      <c r="E823" s="70" t="s">
        <v>9</v>
      </c>
      <c r="F823" s="70"/>
      <c r="G823" s="70"/>
      <c r="H823" s="70"/>
      <c r="I823" s="70"/>
      <c r="J823" s="70"/>
      <c r="K823" s="70" t="s">
        <v>5</v>
      </c>
      <c r="L823" s="70"/>
      <c r="M823" s="70"/>
      <c r="N823" s="70"/>
      <c r="O823" s="70"/>
      <c r="P823" s="70"/>
    </row>
    <row r="824" spans="1:16" s="47" customFormat="1" ht="25.5" customHeight="1">
      <c r="A824" s="23">
        <v>441</v>
      </c>
      <c r="B824" s="81">
        <f>IF('入力(貼付）'!A447="","",'入力(貼付）'!A447)</f>
      </c>
      <c r="C824" s="81"/>
      <c r="D824" s="81"/>
      <c r="E824" s="82">
        <f>IF('入力(貼付）'!B447="","",'入力(貼付）'!B447)</f>
      </c>
      <c r="F824" s="83"/>
      <c r="G824" s="83"/>
      <c r="H824" s="83"/>
      <c r="I824" s="83"/>
      <c r="J824" s="84"/>
      <c r="K824" s="85">
        <f>IF('入力(貼付）'!C447="","",'入力(貼付）'!E447)</f>
      </c>
      <c r="L824" s="86"/>
      <c r="M824" s="86"/>
      <c r="N824" s="86"/>
      <c r="O824" s="86"/>
      <c r="P824" s="87"/>
    </row>
    <row r="825" spans="1:16" s="47" customFormat="1" ht="25.5" customHeight="1">
      <c r="A825" s="23">
        <v>442</v>
      </c>
      <c r="B825" s="81">
        <f>IF('入力(貼付）'!A448="","",'入力(貼付）'!A448)</f>
      </c>
      <c r="C825" s="81"/>
      <c r="D825" s="81"/>
      <c r="E825" s="82">
        <f>IF('入力(貼付）'!B448="","",'入力(貼付）'!B448)</f>
      </c>
      <c r="F825" s="83"/>
      <c r="G825" s="83"/>
      <c r="H825" s="83"/>
      <c r="I825" s="83"/>
      <c r="J825" s="84"/>
      <c r="K825" s="85">
        <f>IF('入力(貼付）'!C448="","",'入力(貼付）'!E448)</f>
      </c>
      <c r="L825" s="86"/>
      <c r="M825" s="86"/>
      <c r="N825" s="86"/>
      <c r="O825" s="86"/>
      <c r="P825" s="87"/>
    </row>
    <row r="826" spans="1:16" s="47" customFormat="1" ht="25.5" customHeight="1">
      <c r="A826" s="23">
        <v>443</v>
      </c>
      <c r="B826" s="81">
        <f>IF('入力(貼付）'!A449="","",'入力(貼付）'!A449)</f>
      </c>
      <c r="C826" s="81"/>
      <c r="D826" s="81"/>
      <c r="E826" s="82">
        <f>IF('入力(貼付）'!B449="","",'入力(貼付）'!B449)</f>
      </c>
      <c r="F826" s="83"/>
      <c r="G826" s="83"/>
      <c r="H826" s="83"/>
      <c r="I826" s="83"/>
      <c r="J826" s="84"/>
      <c r="K826" s="85">
        <f>IF('入力(貼付）'!C449="","",'入力(貼付）'!E449)</f>
      </c>
      <c r="L826" s="86"/>
      <c r="M826" s="86"/>
      <c r="N826" s="86"/>
      <c r="O826" s="86"/>
      <c r="P826" s="87"/>
    </row>
    <row r="827" spans="1:16" s="47" customFormat="1" ht="25.5" customHeight="1">
      <c r="A827" s="23">
        <v>444</v>
      </c>
      <c r="B827" s="81">
        <f>IF('入力(貼付）'!A450="","",'入力(貼付）'!A450)</f>
      </c>
      <c r="C827" s="81"/>
      <c r="D827" s="81"/>
      <c r="E827" s="82">
        <f>IF('入力(貼付）'!B450="","",'入力(貼付）'!B450)</f>
      </c>
      <c r="F827" s="83"/>
      <c r="G827" s="83"/>
      <c r="H827" s="83"/>
      <c r="I827" s="83"/>
      <c r="J827" s="84"/>
      <c r="K827" s="85">
        <f>IF('入力(貼付）'!C450="","",'入力(貼付）'!E450)</f>
      </c>
      <c r="L827" s="86"/>
      <c r="M827" s="86"/>
      <c r="N827" s="86"/>
      <c r="O827" s="86"/>
      <c r="P827" s="87"/>
    </row>
    <row r="828" spans="1:16" s="47" customFormat="1" ht="25.5" customHeight="1">
      <c r="A828" s="23">
        <v>445</v>
      </c>
      <c r="B828" s="81">
        <f>IF('入力(貼付）'!A451="","",'入力(貼付）'!A451)</f>
      </c>
      <c r="C828" s="81"/>
      <c r="D828" s="81"/>
      <c r="E828" s="82">
        <f>IF('入力(貼付）'!B451="","",'入力(貼付）'!B451)</f>
      </c>
      <c r="F828" s="83"/>
      <c r="G828" s="83"/>
      <c r="H828" s="83"/>
      <c r="I828" s="83"/>
      <c r="J828" s="84"/>
      <c r="K828" s="85">
        <f>IF('入力(貼付）'!C451="","",'入力(貼付）'!E451)</f>
      </c>
      <c r="L828" s="86"/>
      <c r="M828" s="86"/>
      <c r="N828" s="86"/>
      <c r="O828" s="86"/>
      <c r="P828" s="87"/>
    </row>
    <row r="829" spans="1:16" s="47" customFormat="1" ht="25.5" customHeight="1">
      <c r="A829" s="23">
        <v>446</v>
      </c>
      <c r="B829" s="81">
        <f>IF('入力(貼付）'!A452="","",'入力(貼付）'!A452)</f>
      </c>
      <c r="C829" s="81"/>
      <c r="D829" s="81"/>
      <c r="E829" s="82">
        <f>IF('入力(貼付）'!B452="","",'入力(貼付）'!B452)</f>
      </c>
      <c r="F829" s="83"/>
      <c r="G829" s="83"/>
      <c r="H829" s="83"/>
      <c r="I829" s="83"/>
      <c r="J829" s="84"/>
      <c r="K829" s="85">
        <f>IF('入力(貼付）'!C452="","",'入力(貼付）'!E452)</f>
      </c>
      <c r="L829" s="86"/>
      <c r="M829" s="86"/>
      <c r="N829" s="86"/>
      <c r="O829" s="86"/>
      <c r="P829" s="87"/>
    </row>
    <row r="830" spans="1:16" s="47" customFormat="1" ht="25.5" customHeight="1">
      <c r="A830" s="23">
        <v>447</v>
      </c>
      <c r="B830" s="81">
        <f>IF('入力(貼付）'!A453="","",'入力(貼付）'!A453)</f>
      </c>
      <c r="C830" s="81"/>
      <c r="D830" s="81"/>
      <c r="E830" s="82">
        <f>IF('入力(貼付）'!B453="","",'入力(貼付）'!B453)</f>
      </c>
      <c r="F830" s="83"/>
      <c r="G830" s="83"/>
      <c r="H830" s="83"/>
      <c r="I830" s="83"/>
      <c r="J830" s="84"/>
      <c r="K830" s="85">
        <f>IF('入力(貼付）'!C453="","",'入力(貼付）'!E453)</f>
      </c>
      <c r="L830" s="86"/>
      <c r="M830" s="86"/>
      <c r="N830" s="86"/>
      <c r="O830" s="86"/>
      <c r="P830" s="87"/>
    </row>
    <row r="831" spans="1:16" s="47" customFormat="1" ht="25.5" customHeight="1">
      <c r="A831" s="23">
        <v>448</v>
      </c>
      <c r="B831" s="81">
        <f>IF('入力(貼付）'!A454="","",'入力(貼付）'!A454)</f>
      </c>
      <c r="C831" s="81"/>
      <c r="D831" s="81"/>
      <c r="E831" s="82">
        <f>IF('入力(貼付）'!B454="","",'入力(貼付）'!B454)</f>
      </c>
      <c r="F831" s="83"/>
      <c r="G831" s="83"/>
      <c r="H831" s="83"/>
      <c r="I831" s="83"/>
      <c r="J831" s="84"/>
      <c r="K831" s="85">
        <f>IF('入力(貼付）'!C454="","",'入力(貼付）'!E454)</f>
      </c>
      <c r="L831" s="86"/>
      <c r="M831" s="86"/>
      <c r="N831" s="86"/>
      <c r="O831" s="86"/>
      <c r="P831" s="87"/>
    </row>
    <row r="832" spans="1:16" s="47" customFormat="1" ht="25.5" customHeight="1">
      <c r="A832" s="23">
        <v>449</v>
      </c>
      <c r="B832" s="81">
        <f>IF('入力(貼付）'!A455="","",'入力(貼付）'!A455)</f>
      </c>
      <c r="C832" s="81"/>
      <c r="D832" s="81"/>
      <c r="E832" s="82">
        <f>IF('入力(貼付）'!B455="","",'入力(貼付）'!B455)</f>
      </c>
      <c r="F832" s="83"/>
      <c r="G832" s="83"/>
      <c r="H832" s="83"/>
      <c r="I832" s="83"/>
      <c r="J832" s="84"/>
      <c r="K832" s="85">
        <f>IF('入力(貼付）'!C455="","",'入力(貼付）'!E455)</f>
      </c>
      <c r="L832" s="86"/>
      <c r="M832" s="86"/>
      <c r="N832" s="86"/>
      <c r="O832" s="86"/>
      <c r="P832" s="87"/>
    </row>
    <row r="833" spans="1:16" s="47" customFormat="1" ht="25.5" customHeight="1">
      <c r="A833" s="23">
        <v>450</v>
      </c>
      <c r="B833" s="81">
        <f>IF('入力(貼付）'!A456="","",'入力(貼付）'!A456)</f>
      </c>
      <c r="C833" s="81"/>
      <c r="D833" s="81"/>
      <c r="E833" s="82">
        <f>IF('入力(貼付）'!B456="","",'入力(貼付）'!B456)</f>
      </c>
      <c r="F833" s="83"/>
      <c r="G833" s="83"/>
      <c r="H833" s="83"/>
      <c r="I833" s="83"/>
      <c r="J833" s="84"/>
      <c r="K833" s="85">
        <f>IF('入力(貼付）'!C456="","",'入力(貼付）'!E456)</f>
      </c>
      <c r="L833" s="86"/>
      <c r="M833" s="86"/>
      <c r="N833" s="86"/>
      <c r="O833" s="86"/>
      <c r="P833" s="87"/>
    </row>
    <row r="834" spans="1:16" s="47" customFormat="1" ht="25.5" customHeight="1">
      <c r="A834" s="23">
        <v>451</v>
      </c>
      <c r="B834" s="81">
        <f>IF('入力(貼付）'!A457="","",'入力(貼付）'!A457)</f>
      </c>
      <c r="C834" s="81"/>
      <c r="D834" s="81"/>
      <c r="E834" s="82">
        <f>IF('入力(貼付）'!B457="","",'入力(貼付）'!B457)</f>
      </c>
      <c r="F834" s="83"/>
      <c r="G834" s="83"/>
      <c r="H834" s="83"/>
      <c r="I834" s="83"/>
      <c r="J834" s="84"/>
      <c r="K834" s="85">
        <f>IF('入力(貼付）'!C457="","",'入力(貼付）'!E457)</f>
      </c>
      <c r="L834" s="86"/>
      <c r="M834" s="86"/>
      <c r="N834" s="86"/>
      <c r="O834" s="86"/>
      <c r="P834" s="87"/>
    </row>
    <row r="835" spans="1:16" s="47" customFormat="1" ht="25.5" customHeight="1">
      <c r="A835" s="23">
        <v>452</v>
      </c>
      <c r="B835" s="81">
        <f>IF('入力(貼付）'!A458="","",'入力(貼付）'!A458)</f>
      </c>
      <c r="C835" s="81"/>
      <c r="D835" s="81"/>
      <c r="E835" s="82">
        <f>IF('入力(貼付）'!B458="","",'入力(貼付）'!B458)</f>
      </c>
      <c r="F835" s="83"/>
      <c r="G835" s="83"/>
      <c r="H835" s="83"/>
      <c r="I835" s="83"/>
      <c r="J835" s="84"/>
      <c r="K835" s="85">
        <f>IF('入力(貼付）'!C458="","",'入力(貼付）'!E458)</f>
      </c>
      <c r="L835" s="86"/>
      <c r="M835" s="86"/>
      <c r="N835" s="86"/>
      <c r="O835" s="86"/>
      <c r="P835" s="87"/>
    </row>
    <row r="836" spans="1:16" s="47" customFormat="1" ht="25.5" customHeight="1">
      <c r="A836" s="23">
        <v>453</v>
      </c>
      <c r="B836" s="81">
        <f>IF('入力(貼付）'!A459="","",'入力(貼付）'!A459)</f>
      </c>
      <c r="C836" s="81"/>
      <c r="D836" s="81"/>
      <c r="E836" s="82">
        <f>IF('入力(貼付）'!B459="","",'入力(貼付）'!B459)</f>
      </c>
      <c r="F836" s="83"/>
      <c r="G836" s="83"/>
      <c r="H836" s="83"/>
      <c r="I836" s="83"/>
      <c r="J836" s="84"/>
      <c r="K836" s="85">
        <f>IF('入力(貼付）'!C459="","",'入力(貼付）'!E459)</f>
      </c>
      <c r="L836" s="86"/>
      <c r="M836" s="86"/>
      <c r="N836" s="86"/>
      <c r="O836" s="86"/>
      <c r="P836" s="87"/>
    </row>
    <row r="837" spans="1:16" s="47" customFormat="1" ht="25.5" customHeight="1">
      <c r="A837" s="23">
        <v>454</v>
      </c>
      <c r="B837" s="81">
        <f>IF('入力(貼付）'!A460="","",'入力(貼付）'!A460)</f>
      </c>
      <c r="C837" s="81"/>
      <c r="D837" s="81"/>
      <c r="E837" s="82">
        <f>IF('入力(貼付）'!B460="","",'入力(貼付）'!B460)</f>
      </c>
      <c r="F837" s="83"/>
      <c r="G837" s="83"/>
      <c r="H837" s="83"/>
      <c r="I837" s="83"/>
      <c r="J837" s="84"/>
      <c r="K837" s="85">
        <f>IF('入力(貼付）'!C460="","",'入力(貼付）'!E460)</f>
      </c>
      <c r="L837" s="86"/>
      <c r="M837" s="86"/>
      <c r="N837" s="86"/>
      <c r="O837" s="86"/>
      <c r="P837" s="87"/>
    </row>
    <row r="838" spans="1:16" s="47" customFormat="1" ht="25.5" customHeight="1">
      <c r="A838" s="23">
        <v>455</v>
      </c>
      <c r="B838" s="81">
        <f>IF('入力(貼付）'!A461="","",'入力(貼付）'!A461)</f>
      </c>
      <c r="C838" s="81"/>
      <c r="D838" s="81"/>
      <c r="E838" s="82">
        <f>IF('入力(貼付）'!B461="","",'入力(貼付）'!B461)</f>
      </c>
      <c r="F838" s="83"/>
      <c r="G838" s="83"/>
      <c r="H838" s="83"/>
      <c r="I838" s="83"/>
      <c r="J838" s="84"/>
      <c r="K838" s="85">
        <f>IF('入力(貼付）'!C461="","",'入力(貼付）'!E461)</f>
      </c>
      <c r="L838" s="86"/>
      <c r="M838" s="86"/>
      <c r="N838" s="86"/>
      <c r="O838" s="86"/>
      <c r="P838" s="87"/>
    </row>
    <row r="839" spans="1:16" s="47" customFormat="1" ht="25.5" customHeight="1">
      <c r="A839" s="23">
        <v>456</v>
      </c>
      <c r="B839" s="81">
        <f>IF('入力(貼付）'!A462="","",'入力(貼付）'!A462)</f>
      </c>
      <c r="C839" s="81"/>
      <c r="D839" s="81"/>
      <c r="E839" s="82">
        <f>IF('入力(貼付）'!B462="","",'入力(貼付）'!B462)</f>
      </c>
      <c r="F839" s="83"/>
      <c r="G839" s="83"/>
      <c r="H839" s="83"/>
      <c r="I839" s="83"/>
      <c r="J839" s="84"/>
      <c r="K839" s="85">
        <f>IF('入力(貼付）'!C462="","",'入力(貼付）'!E462)</f>
      </c>
      <c r="L839" s="86"/>
      <c r="M839" s="86"/>
      <c r="N839" s="86"/>
      <c r="O839" s="86"/>
      <c r="P839" s="87"/>
    </row>
    <row r="840" spans="1:16" s="47" customFormat="1" ht="25.5" customHeight="1">
      <c r="A840" s="23">
        <v>457</v>
      </c>
      <c r="B840" s="81">
        <f>IF('入力(貼付）'!A463="","",'入力(貼付）'!A463)</f>
      </c>
      <c r="C840" s="81"/>
      <c r="D840" s="81"/>
      <c r="E840" s="82">
        <f>IF('入力(貼付）'!B463="","",'入力(貼付）'!B463)</f>
      </c>
      <c r="F840" s="83"/>
      <c r="G840" s="83"/>
      <c r="H840" s="83"/>
      <c r="I840" s="83"/>
      <c r="J840" s="84"/>
      <c r="K840" s="85">
        <f>IF('入力(貼付）'!C463="","",'入力(貼付）'!E463)</f>
      </c>
      <c r="L840" s="86"/>
      <c r="M840" s="86"/>
      <c r="N840" s="86"/>
      <c r="O840" s="86"/>
      <c r="P840" s="87"/>
    </row>
    <row r="841" spans="1:16" s="47" customFormat="1" ht="25.5" customHeight="1">
      <c r="A841" s="23">
        <v>458</v>
      </c>
      <c r="B841" s="81">
        <f>IF('入力(貼付）'!A464="","",'入力(貼付）'!A464)</f>
      </c>
      <c r="C841" s="81"/>
      <c r="D841" s="81"/>
      <c r="E841" s="82">
        <f>IF('入力(貼付）'!B464="","",'入力(貼付）'!B464)</f>
      </c>
      <c r="F841" s="83"/>
      <c r="G841" s="83"/>
      <c r="H841" s="83"/>
      <c r="I841" s="83"/>
      <c r="J841" s="84"/>
      <c r="K841" s="85">
        <f>IF('入力(貼付）'!C464="","",'入力(貼付）'!E464)</f>
      </c>
      <c r="L841" s="86"/>
      <c r="M841" s="86"/>
      <c r="N841" s="86"/>
      <c r="O841" s="86"/>
      <c r="P841" s="87"/>
    </row>
    <row r="842" spans="1:16" s="47" customFormat="1" ht="25.5" customHeight="1">
      <c r="A842" s="23">
        <v>459</v>
      </c>
      <c r="B842" s="81">
        <f>IF('入力(貼付）'!A465="","",'入力(貼付）'!A465)</f>
      </c>
      <c r="C842" s="81"/>
      <c r="D842" s="81"/>
      <c r="E842" s="82">
        <f>IF('入力(貼付）'!B465="","",'入力(貼付）'!B465)</f>
      </c>
      <c r="F842" s="83"/>
      <c r="G842" s="83"/>
      <c r="H842" s="83"/>
      <c r="I842" s="83"/>
      <c r="J842" s="84"/>
      <c r="K842" s="85">
        <f>IF('入力(貼付）'!C465="","",'入力(貼付）'!E465)</f>
      </c>
      <c r="L842" s="86"/>
      <c r="M842" s="86"/>
      <c r="N842" s="86"/>
      <c r="O842" s="86"/>
      <c r="P842" s="87"/>
    </row>
    <row r="843" spans="1:16" s="47" customFormat="1" ht="25.5" customHeight="1">
      <c r="A843" s="23">
        <v>460</v>
      </c>
      <c r="B843" s="81">
        <f>IF('入力(貼付）'!A466="","",'入力(貼付）'!A466)</f>
      </c>
      <c r="C843" s="81"/>
      <c r="D843" s="81"/>
      <c r="E843" s="82">
        <f>IF('入力(貼付）'!B466="","",'入力(貼付）'!B466)</f>
      </c>
      <c r="F843" s="83"/>
      <c r="G843" s="83"/>
      <c r="H843" s="83"/>
      <c r="I843" s="83"/>
      <c r="J843" s="84"/>
      <c r="K843" s="85">
        <f>IF('入力(貼付）'!C466="","",'入力(貼付）'!E466)</f>
      </c>
      <c r="L843" s="86"/>
      <c r="M843" s="86"/>
      <c r="N843" s="86"/>
      <c r="O843" s="86"/>
      <c r="P843" s="87"/>
    </row>
    <row r="844" spans="1:16" s="47" customFormat="1" ht="25.5" customHeight="1">
      <c r="A844" s="88" t="s">
        <v>12</v>
      </c>
      <c r="B844" s="89"/>
      <c r="C844" s="89"/>
      <c r="D844" s="90"/>
      <c r="E844" s="91">
        <f>IF(COUNT(B824:D843)=0,"",COUNT(B824:D843))</f>
      </c>
      <c r="F844" s="92"/>
      <c r="G844" s="92"/>
      <c r="H844" s="92"/>
      <c r="I844" s="92"/>
      <c r="J844" s="11" t="s">
        <v>6</v>
      </c>
      <c r="K844" s="85">
        <f>IF(SUM(K824:P843)=0,"",SUM(K824:P843))</f>
      </c>
      <c r="L844" s="86"/>
      <c r="M844" s="86"/>
      <c r="N844" s="86"/>
      <c r="O844" s="86"/>
      <c r="P844" s="87"/>
    </row>
    <row r="845" spans="1:16" s="47" customFormat="1" ht="13.5">
      <c r="A845" s="38" t="s">
        <v>36</v>
      </c>
      <c r="B845" s="38"/>
      <c r="C845" s="38"/>
      <c r="D845" s="38"/>
      <c r="E845" s="38"/>
      <c r="F845" s="38"/>
      <c r="G845" s="7"/>
      <c r="H845" s="7"/>
      <c r="I845" s="7"/>
      <c r="J845" s="7"/>
      <c r="K845" s="4"/>
      <c r="L845" s="4"/>
      <c r="M845" s="4"/>
      <c r="N845" s="4"/>
      <c r="O845" s="39"/>
      <c r="P845" s="4"/>
    </row>
    <row r="846" spans="1:16" s="47" customFormat="1" ht="13.5">
      <c r="A846" s="38" t="s">
        <v>37</v>
      </c>
      <c r="B846" s="38"/>
      <c r="C846" s="38"/>
      <c r="D846" s="38"/>
      <c r="E846" s="38"/>
      <c r="F846" s="38"/>
      <c r="G846" s="7"/>
      <c r="H846" s="7"/>
      <c r="I846" s="7"/>
      <c r="J846" s="7"/>
      <c r="K846" s="4"/>
      <c r="L846" s="4"/>
      <c r="M846" s="4"/>
      <c r="N846" s="4"/>
      <c r="O846" s="39"/>
      <c r="P846" s="4"/>
    </row>
    <row r="847" spans="1:16" s="47" customFormat="1" ht="13.5">
      <c r="A847" s="38" t="s">
        <v>38</v>
      </c>
      <c r="B847" s="38"/>
      <c r="C847" s="38"/>
      <c r="D847" s="38"/>
      <c r="E847" s="38"/>
      <c r="F847" s="38"/>
      <c r="G847" s="7"/>
      <c r="H847" s="7"/>
      <c r="I847" s="7"/>
      <c r="J847" s="7"/>
      <c r="K847" s="4"/>
      <c r="L847" s="4"/>
      <c r="M847" s="4"/>
      <c r="N847" s="4"/>
      <c r="O847" s="39"/>
      <c r="P847" s="4"/>
    </row>
    <row r="848" spans="1:16" s="47" customFormat="1" ht="13.5">
      <c r="A848" s="40" t="s">
        <v>39</v>
      </c>
      <c r="B848" s="7"/>
      <c r="C848" s="7"/>
      <c r="D848" s="7"/>
      <c r="E848" s="7"/>
      <c r="F848" s="7"/>
      <c r="G848" s="70" t="s">
        <v>40</v>
      </c>
      <c r="H848" s="70"/>
      <c r="I848" s="70"/>
      <c r="J848" s="70"/>
      <c r="K848" s="70"/>
      <c r="L848" s="70"/>
      <c r="M848" s="70"/>
      <c r="N848" s="70"/>
      <c r="O848" s="70"/>
      <c r="P848" s="70"/>
    </row>
    <row r="849" spans="1:16" s="47" customFormat="1" ht="25.5" customHeight="1">
      <c r="A849" s="70" t="s">
        <v>41</v>
      </c>
      <c r="B849" s="70"/>
      <c r="C849" s="70" t="s">
        <v>42</v>
      </c>
      <c r="D849" s="70"/>
      <c r="E849" s="41"/>
      <c r="F849" s="41"/>
      <c r="G849" s="93">
        <f>IF(E844="","",'入力(貼付）'!$D$2)</f>
      </c>
      <c r="H849" s="93"/>
      <c r="I849" s="88"/>
      <c r="J849" s="42" t="s">
        <v>6</v>
      </c>
      <c r="K849" s="94">
        <f>IF(K844="","",'入力(貼付）'!$E$2)</f>
      </c>
      <c r="L849" s="95"/>
      <c r="M849" s="95"/>
      <c r="N849" s="95"/>
      <c r="O849" s="95"/>
      <c r="P849" s="43" t="s">
        <v>43</v>
      </c>
    </row>
    <row r="850" spans="1:16" s="47" customFormat="1" ht="22.5" customHeight="1">
      <c r="A850" s="93"/>
      <c r="B850" s="93"/>
      <c r="C850" s="96"/>
      <c r="D850" s="96"/>
      <c r="E850" s="44"/>
      <c r="F850" s="44"/>
      <c r="G850" s="45"/>
      <c r="H850" s="44"/>
      <c r="I850" s="4"/>
      <c r="J850" s="4"/>
      <c r="K850" s="4"/>
      <c r="L850" s="4"/>
      <c r="M850" s="4"/>
      <c r="N850" s="4"/>
      <c r="O850" s="45"/>
      <c r="P850" s="4"/>
    </row>
    <row r="851" spans="1:16" s="47" customFormat="1" ht="22.5" customHeight="1">
      <c r="A851" s="93"/>
      <c r="B851" s="93"/>
      <c r="C851" s="96"/>
      <c r="D851" s="96"/>
      <c r="E851" s="46"/>
      <c r="F851" s="46"/>
      <c r="G851" s="61" t="s">
        <v>92</v>
      </c>
      <c r="H851" s="61"/>
      <c r="I851" s="61"/>
      <c r="J851" s="69">
        <f>IF(B824="","",$J$37)</f>
      </c>
      <c r="K851" s="69"/>
      <c r="L851" s="69"/>
      <c r="M851" s="69"/>
      <c r="N851" s="69"/>
      <c r="O851" s="69"/>
      <c r="P851" s="69"/>
    </row>
    <row r="852" spans="1:16" s="47" customFormat="1" ht="13.5">
      <c r="A852" s="71" t="s">
        <v>11</v>
      </c>
      <c r="B852" s="71"/>
      <c r="C852" s="71"/>
      <c r="D852" s="71"/>
      <c r="E852" s="71"/>
      <c r="F852" s="71"/>
      <c r="G852" s="71"/>
      <c r="H852" s="9"/>
      <c r="I852" s="4"/>
      <c r="J852" s="4"/>
      <c r="K852" s="4"/>
      <c r="L852" s="4"/>
      <c r="M852" s="7" t="s">
        <v>15</v>
      </c>
      <c r="N852" s="4"/>
      <c r="O852" s="5"/>
      <c r="P852" s="2"/>
    </row>
    <row r="853" spans="1:16" s="47" customFormat="1" ht="13.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</row>
    <row r="854" spans="1:111" s="1" customFormat="1" ht="24">
      <c r="A854" s="72" t="s">
        <v>0</v>
      </c>
      <c r="B854" s="72"/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</row>
    <row r="855" spans="1:16" s="47" customFormat="1" ht="13.5">
      <c r="A855" s="6"/>
      <c r="B855" s="6"/>
      <c r="C855" s="6"/>
      <c r="D855" s="2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2"/>
      <c r="P855" s="4"/>
    </row>
    <row r="856" spans="1:16" s="47" customFormat="1" ht="22.5" customHeight="1">
      <c r="A856" s="73" t="s">
        <v>10</v>
      </c>
      <c r="B856" s="73"/>
      <c r="C856" s="73"/>
      <c r="D856" s="73"/>
      <c r="E856" s="74" t="s">
        <v>8</v>
      </c>
      <c r="F856" s="74"/>
      <c r="G856" s="74"/>
      <c r="H856" s="74" t="s">
        <v>1</v>
      </c>
      <c r="I856" s="74"/>
      <c r="J856" s="74"/>
      <c r="K856" s="74" t="s">
        <v>13</v>
      </c>
      <c r="L856" s="74"/>
      <c r="M856" s="74"/>
      <c r="N856" s="74" t="s">
        <v>3</v>
      </c>
      <c r="O856" s="74"/>
      <c r="P856" s="74"/>
    </row>
    <row r="857" spans="1:16" s="47" customFormat="1" ht="25.5" customHeight="1">
      <c r="A857" s="75">
        <f>IF($M857="","",'入力(貼付）'!$A$2)</f>
      </c>
      <c r="B857" s="75"/>
      <c r="C857" s="75"/>
      <c r="D857" s="75"/>
      <c r="E857" s="76">
        <f>IF($M857="","",'入力(貼付）'!$B$2)</f>
      </c>
      <c r="F857" s="76"/>
      <c r="G857" s="76"/>
      <c r="H857" s="76">
        <f>IF($M857="","",'入力(貼付）'!$C$2)</f>
      </c>
      <c r="I857" s="76"/>
      <c r="J857" s="76"/>
      <c r="K857" s="37">
        <f>IF($M857="","",24)</f>
      </c>
      <c r="L857" s="26" t="s">
        <v>26</v>
      </c>
      <c r="M857" s="36">
        <f>IF('入力(貼付）'!$F$2&lt;24,"",'入力(貼付）'!$F$2)</f>
      </c>
      <c r="N857" s="77">
        <f>IF(K857="","",30)</f>
      </c>
      <c r="O857" s="77"/>
      <c r="P857" s="77"/>
    </row>
    <row r="858" spans="1:16" s="47" customFormat="1" ht="25.5" customHeight="1">
      <c r="A858" s="74" t="s">
        <v>2</v>
      </c>
      <c r="B858" s="74"/>
      <c r="C858" s="74"/>
      <c r="D858" s="74"/>
      <c r="E858" s="78">
        <f>IF(M857="","",$E$7)</f>
      </c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80"/>
    </row>
    <row r="859" spans="1:16" s="47" customFormat="1" ht="16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2"/>
      <c r="P859" s="10" t="s">
        <v>14</v>
      </c>
    </row>
    <row r="860" spans="1:16" s="47" customFormat="1" ht="22.5" customHeight="1">
      <c r="A860" s="8" t="s">
        <v>4</v>
      </c>
      <c r="B860" s="70" t="s">
        <v>7</v>
      </c>
      <c r="C860" s="70"/>
      <c r="D860" s="70"/>
      <c r="E860" s="70" t="s">
        <v>9</v>
      </c>
      <c r="F860" s="70"/>
      <c r="G860" s="70"/>
      <c r="H860" s="70"/>
      <c r="I860" s="70"/>
      <c r="J860" s="70"/>
      <c r="K860" s="70" t="s">
        <v>5</v>
      </c>
      <c r="L860" s="70"/>
      <c r="M860" s="70"/>
      <c r="N860" s="70"/>
      <c r="O860" s="70"/>
      <c r="P860" s="70"/>
    </row>
    <row r="861" spans="1:16" s="47" customFormat="1" ht="25.5" customHeight="1">
      <c r="A861" s="23">
        <v>461</v>
      </c>
      <c r="B861" s="81">
        <f>IF('入力(貼付）'!A467="","",'入力(貼付）'!A467)</f>
      </c>
      <c r="C861" s="81"/>
      <c r="D861" s="81"/>
      <c r="E861" s="82">
        <f>IF('入力(貼付）'!B467="","",'入力(貼付）'!B467)</f>
      </c>
      <c r="F861" s="83"/>
      <c r="G861" s="83"/>
      <c r="H861" s="83"/>
      <c r="I861" s="83"/>
      <c r="J861" s="84"/>
      <c r="K861" s="85">
        <f>IF('入力(貼付）'!C467="","",'入力(貼付）'!E467)</f>
      </c>
      <c r="L861" s="86"/>
      <c r="M861" s="86"/>
      <c r="N861" s="86"/>
      <c r="O861" s="86"/>
      <c r="P861" s="87"/>
    </row>
    <row r="862" spans="1:16" s="47" customFormat="1" ht="25.5" customHeight="1">
      <c r="A862" s="23">
        <v>462</v>
      </c>
      <c r="B862" s="81">
        <f>IF('入力(貼付）'!A468="","",'入力(貼付）'!A468)</f>
      </c>
      <c r="C862" s="81"/>
      <c r="D862" s="81"/>
      <c r="E862" s="82">
        <f>IF('入力(貼付）'!B468="","",'入力(貼付）'!B468)</f>
      </c>
      <c r="F862" s="83"/>
      <c r="G862" s="83"/>
      <c r="H862" s="83"/>
      <c r="I862" s="83"/>
      <c r="J862" s="84"/>
      <c r="K862" s="85">
        <f>IF('入力(貼付）'!C468="","",'入力(貼付）'!E468)</f>
      </c>
      <c r="L862" s="86"/>
      <c r="M862" s="86"/>
      <c r="N862" s="86"/>
      <c r="O862" s="86"/>
      <c r="P862" s="87"/>
    </row>
    <row r="863" spans="1:16" s="47" customFormat="1" ht="25.5" customHeight="1">
      <c r="A863" s="23">
        <v>463</v>
      </c>
      <c r="B863" s="81">
        <f>IF('入力(貼付）'!A469="","",'入力(貼付）'!A469)</f>
      </c>
      <c r="C863" s="81"/>
      <c r="D863" s="81"/>
      <c r="E863" s="82">
        <f>IF('入力(貼付）'!B469="","",'入力(貼付）'!B469)</f>
      </c>
      <c r="F863" s="83"/>
      <c r="G863" s="83"/>
      <c r="H863" s="83"/>
      <c r="I863" s="83"/>
      <c r="J863" s="84"/>
      <c r="K863" s="85">
        <f>IF('入力(貼付）'!C469="","",'入力(貼付）'!E469)</f>
      </c>
      <c r="L863" s="86"/>
      <c r="M863" s="86"/>
      <c r="N863" s="86"/>
      <c r="O863" s="86"/>
      <c r="P863" s="87"/>
    </row>
    <row r="864" spans="1:16" s="47" customFormat="1" ht="25.5" customHeight="1">
      <c r="A864" s="23">
        <v>464</v>
      </c>
      <c r="B864" s="81">
        <f>IF('入力(貼付）'!A470="","",'入力(貼付）'!A470)</f>
      </c>
      <c r="C864" s="81"/>
      <c r="D864" s="81"/>
      <c r="E864" s="82">
        <f>IF('入力(貼付）'!B470="","",'入力(貼付）'!B470)</f>
      </c>
      <c r="F864" s="83"/>
      <c r="G864" s="83"/>
      <c r="H864" s="83"/>
      <c r="I864" s="83"/>
      <c r="J864" s="84"/>
      <c r="K864" s="85">
        <f>IF('入力(貼付）'!C470="","",'入力(貼付）'!E470)</f>
      </c>
      <c r="L864" s="86"/>
      <c r="M864" s="86"/>
      <c r="N864" s="86"/>
      <c r="O864" s="86"/>
      <c r="P864" s="87"/>
    </row>
    <row r="865" spans="1:16" s="47" customFormat="1" ht="25.5" customHeight="1">
      <c r="A865" s="23">
        <v>465</v>
      </c>
      <c r="B865" s="81">
        <f>IF('入力(貼付）'!A471="","",'入力(貼付）'!A471)</f>
      </c>
      <c r="C865" s="81"/>
      <c r="D865" s="81"/>
      <c r="E865" s="82">
        <f>IF('入力(貼付）'!B471="","",'入力(貼付）'!B471)</f>
      </c>
      <c r="F865" s="83"/>
      <c r="G865" s="83"/>
      <c r="H865" s="83"/>
      <c r="I865" s="83"/>
      <c r="J865" s="84"/>
      <c r="K865" s="85">
        <f>IF('入力(貼付）'!C471="","",'入力(貼付）'!E471)</f>
      </c>
      <c r="L865" s="86"/>
      <c r="M865" s="86"/>
      <c r="N865" s="86"/>
      <c r="O865" s="86"/>
      <c r="P865" s="87"/>
    </row>
    <row r="866" spans="1:16" s="47" customFormat="1" ht="25.5" customHeight="1">
      <c r="A866" s="23">
        <v>466</v>
      </c>
      <c r="B866" s="81">
        <f>IF('入力(貼付）'!A472="","",'入力(貼付）'!A472)</f>
      </c>
      <c r="C866" s="81"/>
      <c r="D866" s="81"/>
      <c r="E866" s="82">
        <f>IF('入力(貼付）'!B472="","",'入力(貼付）'!B472)</f>
      </c>
      <c r="F866" s="83"/>
      <c r="G866" s="83"/>
      <c r="H866" s="83"/>
      <c r="I866" s="83"/>
      <c r="J866" s="84"/>
      <c r="K866" s="85">
        <f>IF('入力(貼付）'!C472="","",'入力(貼付）'!E472)</f>
      </c>
      <c r="L866" s="86"/>
      <c r="M866" s="86"/>
      <c r="N866" s="86"/>
      <c r="O866" s="86"/>
      <c r="P866" s="87"/>
    </row>
    <row r="867" spans="1:16" s="47" customFormat="1" ht="25.5" customHeight="1">
      <c r="A867" s="23">
        <v>467</v>
      </c>
      <c r="B867" s="81">
        <f>IF('入力(貼付）'!A473="","",'入力(貼付）'!A473)</f>
      </c>
      <c r="C867" s="81"/>
      <c r="D867" s="81"/>
      <c r="E867" s="82">
        <f>IF('入力(貼付）'!B473="","",'入力(貼付）'!B473)</f>
      </c>
      <c r="F867" s="83"/>
      <c r="G867" s="83"/>
      <c r="H867" s="83"/>
      <c r="I867" s="83"/>
      <c r="J867" s="84"/>
      <c r="K867" s="85">
        <f>IF('入力(貼付）'!C473="","",'入力(貼付）'!E473)</f>
      </c>
      <c r="L867" s="86"/>
      <c r="M867" s="86"/>
      <c r="N867" s="86"/>
      <c r="O867" s="86"/>
      <c r="P867" s="87"/>
    </row>
    <row r="868" spans="1:16" s="47" customFormat="1" ht="25.5" customHeight="1">
      <c r="A868" s="23">
        <v>468</v>
      </c>
      <c r="B868" s="81">
        <f>IF('入力(貼付）'!A474="","",'入力(貼付）'!A474)</f>
      </c>
      <c r="C868" s="81"/>
      <c r="D868" s="81"/>
      <c r="E868" s="82">
        <f>IF('入力(貼付）'!B474="","",'入力(貼付）'!B474)</f>
      </c>
      <c r="F868" s="83"/>
      <c r="G868" s="83"/>
      <c r="H868" s="83"/>
      <c r="I868" s="83"/>
      <c r="J868" s="84"/>
      <c r="K868" s="85">
        <f>IF('入力(貼付）'!C474="","",'入力(貼付）'!E474)</f>
      </c>
      <c r="L868" s="86"/>
      <c r="M868" s="86"/>
      <c r="N868" s="86"/>
      <c r="O868" s="86"/>
      <c r="P868" s="87"/>
    </row>
    <row r="869" spans="1:16" s="47" customFormat="1" ht="25.5" customHeight="1">
      <c r="A869" s="23">
        <v>469</v>
      </c>
      <c r="B869" s="81">
        <f>IF('入力(貼付）'!A475="","",'入力(貼付）'!A475)</f>
      </c>
      <c r="C869" s="81"/>
      <c r="D869" s="81"/>
      <c r="E869" s="82">
        <f>IF('入力(貼付）'!B475="","",'入力(貼付）'!B475)</f>
      </c>
      <c r="F869" s="83"/>
      <c r="G869" s="83"/>
      <c r="H869" s="83"/>
      <c r="I869" s="83"/>
      <c r="J869" s="84"/>
      <c r="K869" s="85">
        <f>IF('入力(貼付）'!C475="","",'入力(貼付）'!E475)</f>
      </c>
      <c r="L869" s="86"/>
      <c r="M869" s="86"/>
      <c r="N869" s="86"/>
      <c r="O869" s="86"/>
      <c r="P869" s="87"/>
    </row>
    <row r="870" spans="1:16" s="47" customFormat="1" ht="25.5" customHeight="1">
      <c r="A870" s="23">
        <v>470</v>
      </c>
      <c r="B870" s="81">
        <f>IF('入力(貼付）'!A476="","",'入力(貼付）'!A476)</f>
      </c>
      <c r="C870" s="81"/>
      <c r="D870" s="81"/>
      <c r="E870" s="82">
        <f>IF('入力(貼付）'!B476="","",'入力(貼付）'!B476)</f>
      </c>
      <c r="F870" s="83"/>
      <c r="G870" s="83"/>
      <c r="H870" s="83"/>
      <c r="I870" s="83"/>
      <c r="J870" s="84"/>
      <c r="K870" s="85">
        <f>IF('入力(貼付）'!C476="","",'入力(貼付）'!E476)</f>
      </c>
      <c r="L870" s="86"/>
      <c r="M870" s="86"/>
      <c r="N870" s="86"/>
      <c r="O870" s="86"/>
      <c r="P870" s="87"/>
    </row>
    <row r="871" spans="1:16" s="47" customFormat="1" ht="25.5" customHeight="1">
      <c r="A871" s="23">
        <v>471</v>
      </c>
      <c r="B871" s="81">
        <f>IF('入力(貼付）'!A477="","",'入力(貼付）'!A477)</f>
      </c>
      <c r="C871" s="81"/>
      <c r="D871" s="81"/>
      <c r="E871" s="82">
        <f>IF('入力(貼付）'!B477="","",'入力(貼付）'!B477)</f>
      </c>
      <c r="F871" s="83"/>
      <c r="G871" s="83"/>
      <c r="H871" s="83"/>
      <c r="I871" s="83"/>
      <c r="J871" s="84"/>
      <c r="K871" s="85">
        <f>IF('入力(貼付）'!C477="","",'入力(貼付）'!E477)</f>
      </c>
      <c r="L871" s="86"/>
      <c r="M871" s="86"/>
      <c r="N871" s="86"/>
      <c r="O871" s="86"/>
      <c r="P871" s="87"/>
    </row>
    <row r="872" spans="1:16" s="47" customFormat="1" ht="25.5" customHeight="1">
      <c r="A872" s="23">
        <v>472</v>
      </c>
      <c r="B872" s="81">
        <f>IF('入力(貼付）'!A478="","",'入力(貼付）'!A478)</f>
      </c>
      <c r="C872" s="81"/>
      <c r="D872" s="81"/>
      <c r="E872" s="82">
        <f>IF('入力(貼付）'!B478="","",'入力(貼付）'!B478)</f>
      </c>
      <c r="F872" s="83"/>
      <c r="G872" s="83"/>
      <c r="H872" s="83"/>
      <c r="I872" s="83"/>
      <c r="J872" s="84"/>
      <c r="K872" s="85">
        <f>IF('入力(貼付）'!C478="","",'入力(貼付）'!E478)</f>
      </c>
      <c r="L872" s="86"/>
      <c r="M872" s="86"/>
      <c r="N872" s="86"/>
      <c r="O872" s="86"/>
      <c r="P872" s="87"/>
    </row>
    <row r="873" spans="1:16" s="47" customFormat="1" ht="25.5" customHeight="1">
      <c r="A873" s="23">
        <v>473</v>
      </c>
      <c r="B873" s="81">
        <f>IF('入力(貼付）'!A479="","",'入力(貼付）'!A479)</f>
      </c>
      <c r="C873" s="81"/>
      <c r="D873" s="81"/>
      <c r="E873" s="82">
        <f>IF('入力(貼付）'!B479="","",'入力(貼付）'!B479)</f>
      </c>
      <c r="F873" s="83"/>
      <c r="G873" s="83"/>
      <c r="H873" s="83"/>
      <c r="I873" s="83"/>
      <c r="J873" s="84"/>
      <c r="K873" s="85">
        <f>IF('入力(貼付）'!C479="","",'入力(貼付）'!E479)</f>
      </c>
      <c r="L873" s="86"/>
      <c r="M873" s="86"/>
      <c r="N873" s="86"/>
      <c r="O873" s="86"/>
      <c r="P873" s="87"/>
    </row>
    <row r="874" spans="1:16" s="47" customFormat="1" ht="25.5" customHeight="1">
      <c r="A874" s="23">
        <v>474</v>
      </c>
      <c r="B874" s="81">
        <f>IF('入力(貼付）'!A480="","",'入力(貼付）'!A480)</f>
      </c>
      <c r="C874" s="81"/>
      <c r="D874" s="81"/>
      <c r="E874" s="82">
        <f>IF('入力(貼付）'!B480="","",'入力(貼付）'!B480)</f>
      </c>
      <c r="F874" s="83"/>
      <c r="G874" s="83"/>
      <c r="H874" s="83"/>
      <c r="I874" s="83"/>
      <c r="J874" s="84"/>
      <c r="K874" s="85">
        <f>IF('入力(貼付）'!C480="","",'入力(貼付）'!E480)</f>
      </c>
      <c r="L874" s="86"/>
      <c r="M874" s="86"/>
      <c r="N874" s="86"/>
      <c r="O874" s="86"/>
      <c r="P874" s="87"/>
    </row>
    <row r="875" spans="1:16" s="47" customFormat="1" ht="25.5" customHeight="1">
      <c r="A875" s="23">
        <v>475</v>
      </c>
      <c r="B875" s="81">
        <f>IF('入力(貼付）'!A481="","",'入力(貼付）'!A481)</f>
      </c>
      <c r="C875" s="81"/>
      <c r="D875" s="81"/>
      <c r="E875" s="82">
        <f>IF('入力(貼付）'!B481="","",'入力(貼付）'!B481)</f>
      </c>
      <c r="F875" s="83"/>
      <c r="G875" s="83"/>
      <c r="H875" s="83"/>
      <c r="I875" s="83"/>
      <c r="J875" s="84"/>
      <c r="K875" s="85">
        <f>IF('入力(貼付）'!C481="","",'入力(貼付）'!E481)</f>
      </c>
      <c r="L875" s="86"/>
      <c r="M875" s="86"/>
      <c r="N875" s="86"/>
      <c r="O875" s="86"/>
      <c r="P875" s="87"/>
    </row>
    <row r="876" spans="1:16" s="47" customFormat="1" ht="25.5" customHeight="1">
      <c r="A876" s="23">
        <v>476</v>
      </c>
      <c r="B876" s="81">
        <f>IF('入力(貼付）'!A482="","",'入力(貼付）'!A482)</f>
      </c>
      <c r="C876" s="81"/>
      <c r="D876" s="81"/>
      <c r="E876" s="82">
        <f>IF('入力(貼付）'!B482="","",'入力(貼付）'!B482)</f>
      </c>
      <c r="F876" s="83"/>
      <c r="G876" s="83"/>
      <c r="H876" s="83"/>
      <c r="I876" s="83"/>
      <c r="J876" s="84"/>
      <c r="K876" s="85">
        <f>IF('入力(貼付）'!C482="","",'入力(貼付）'!E482)</f>
      </c>
      <c r="L876" s="86"/>
      <c r="M876" s="86"/>
      <c r="N876" s="86"/>
      <c r="O876" s="86"/>
      <c r="P876" s="87"/>
    </row>
    <row r="877" spans="1:16" s="47" customFormat="1" ht="25.5" customHeight="1">
      <c r="A877" s="23">
        <v>477</v>
      </c>
      <c r="B877" s="81">
        <f>IF('入力(貼付）'!A483="","",'入力(貼付）'!A483)</f>
      </c>
      <c r="C877" s="81"/>
      <c r="D877" s="81"/>
      <c r="E877" s="82">
        <f>IF('入力(貼付）'!B483="","",'入力(貼付）'!B483)</f>
      </c>
      <c r="F877" s="83"/>
      <c r="G877" s="83"/>
      <c r="H877" s="83"/>
      <c r="I877" s="83"/>
      <c r="J877" s="84"/>
      <c r="K877" s="85">
        <f>IF('入力(貼付）'!C483="","",'入力(貼付）'!E483)</f>
      </c>
      <c r="L877" s="86"/>
      <c r="M877" s="86"/>
      <c r="N877" s="86"/>
      <c r="O877" s="86"/>
      <c r="P877" s="87"/>
    </row>
    <row r="878" spans="1:16" s="47" customFormat="1" ht="25.5" customHeight="1">
      <c r="A878" s="23">
        <v>478</v>
      </c>
      <c r="B878" s="81">
        <f>IF('入力(貼付）'!A484="","",'入力(貼付）'!A484)</f>
      </c>
      <c r="C878" s="81"/>
      <c r="D878" s="81"/>
      <c r="E878" s="82">
        <f>IF('入力(貼付）'!B484="","",'入力(貼付）'!B484)</f>
      </c>
      <c r="F878" s="83"/>
      <c r="G878" s="83"/>
      <c r="H878" s="83"/>
      <c r="I878" s="83"/>
      <c r="J878" s="84"/>
      <c r="K878" s="85">
        <f>IF('入力(貼付）'!C484="","",'入力(貼付）'!E484)</f>
      </c>
      <c r="L878" s="86"/>
      <c r="M878" s="86"/>
      <c r="N878" s="86"/>
      <c r="O878" s="86"/>
      <c r="P878" s="87"/>
    </row>
    <row r="879" spans="1:16" s="47" customFormat="1" ht="25.5" customHeight="1">
      <c r="A879" s="23">
        <v>479</v>
      </c>
      <c r="B879" s="81">
        <f>IF('入力(貼付）'!A485="","",'入力(貼付）'!A485)</f>
      </c>
      <c r="C879" s="81"/>
      <c r="D879" s="81"/>
      <c r="E879" s="82">
        <f>IF('入力(貼付）'!B485="","",'入力(貼付）'!B485)</f>
      </c>
      <c r="F879" s="83"/>
      <c r="G879" s="83"/>
      <c r="H879" s="83"/>
      <c r="I879" s="83"/>
      <c r="J879" s="84"/>
      <c r="K879" s="85">
        <f>IF('入力(貼付）'!C485="","",'入力(貼付）'!E485)</f>
      </c>
      <c r="L879" s="86"/>
      <c r="M879" s="86"/>
      <c r="N879" s="86"/>
      <c r="O879" s="86"/>
      <c r="P879" s="87"/>
    </row>
    <row r="880" spans="1:16" s="47" customFormat="1" ht="25.5" customHeight="1">
      <c r="A880" s="23">
        <v>480</v>
      </c>
      <c r="B880" s="81">
        <f>IF('入力(貼付）'!A486="","",'入力(貼付）'!A486)</f>
      </c>
      <c r="C880" s="81"/>
      <c r="D880" s="81"/>
      <c r="E880" s="82">
        <f>IF('入力(貼付）'!B486="","",'入力(貼付）'!B486)</f>
      </c>
      <c r="F880" s="83"/>
      <c r="G880" s="83"/>
      <c r="H880" s="83"/>
      <c r="I880" s="83"/>
      <c r="J880" s="84"/>
      <c r="K880" s="85">
        <f>IF('入力(貼付）'!C486="","",'入力(貼付）'!E486)</f>
      </c>
      <c r="L880" s="86"/>
      <c r="M880" s="86"/>
      <c r="N880" s="86"/>
      <c r="O880" s="86"/>
      <c r="P880" s="87"/>
    </row>
    <row r="881" spans="1:16" s="47" customFormat="1" ht="25.5" customHeight="1">
      <c r="A881" s="88" t="s">
        <v>12</v>
      </c>
      <c r="B881" s="89"/>
      <c r="C881" s="89"/>
      <c r="D881" s="90"/>
      <c r="E881" s="91">
        <f>IF(COUNT(B861:D880)=0,"",COUNT(B861:D880))</f>
      </c>
      <c r="F881" s="92"/>
      <c r="G881" s="92"/>
      <c r="H881" s="92"/>
      <c r="I881" s="92"/>
      <c r="J881" s="11" t="s">
        <v>6</v>
      </c>
      <c r="K881" s="85">
        <f>IF(SUM(K861:P880)=0,"",SUM(K861:P880))</f>
      </c>
      <c r="L881" s="86"/>
      <c r="M881" s="86"/>
      <c r="N881" s="86"/>
      <c r="O881" s="86"/>
      <c r="P881" s="87"/>
    </row>
    <row r="882" spans="1:16" s="47" customFormat="1" ht="13.5">
      <c r="A882" s="38" t="s">
        <v>36</v>
      </c>
      <c r="B882" s="38"/>
      <c r="C882" s="38"/>
      <c r="D882" s="38"/>
      <c r="E882" s="38"/>
      <c r="F882" s="38"/>
      <c r="G882" s="7"/>
      <c r="H882" s="7"/>
      <c r="I882" s="7"/>
      <c r="J882" s="7"/>
      <c r="K882" s="4"/>
      <c r="L882" s="4"/>
      <c r="M882" s="4"/>
      <c r="N882" s="4"/>
      <c r="O882" s="39"/>
      <c r="P882" s="4"/>
    </row>
    <row r="883" spans="1:16" s="47" customFormat="1" ht="13.5">
      <c r="A883" s="38" t="s">
        <v>37</v>
      </c>
      <c r="B883" s="38"/>
      <c r="C883" s="38"/>
      <c r="D883" s="38"/>
      <c r="E883" s="38"/>
      <c r="F883" s="38"/>
      <c r="G883" s="7"/>
      <c r="H883" s="7"/>
      <c r="I883" s="7"/>
      <c r="J883" s="7"/>
      <c r="K883" s="4"/>
      <c r="L883" s="4"/>
      <c r="M883" s="4"/>
      <c r="N883" s="4"/>
      <c r="O883" s="39"/>
      <c r="P883" s="4"/>
    </row>
    <row r="884" spans="1:16" s="47" customFormat="1" ht="13.5">
      <c r="A884" s="38" t="s">
        <v>38</v>
      </c>
      <c r="B884" s="38"/>
      <c r="C884" s="38"/>
      <c r="D884" s="38"/>
      <c r="E884" s="38"/>
      <c r="F884" s="38"/>
      <c r="G884" s="7"/>
      <c r="H884" s="7"/>
      <c r="I884" s="7"/>
      <c r="J884" s="7"/>
      <c r="K884" s="4"/>
      <c r="L884" s="4"/>
      <c r="M884" s="4"/>
      <c r="N884" s="4"/>
      <c r="O884" s="39"/>
      <c r="P884" s="4"/>
    </row>
    <row r="885" spans="1:16" s="47" customFormat="1" ht="13.5">
      <c r="A885" s="40" t="s">
        <v>39</v>
      </c>
      <c r="B885" s="7"/>
      <c r="C885" s="7"/>
      <c r="D885" s="7"/>
      <c r="E885" s="7"/>
      <c r="F885" s="7"/>
      <c r="G885" s="70" t="s">
        <v>40</v>
      </c>
      <c r="H885" s="70"/>
      <c r="I885" s="70"/>
      <c r="J885" s="70"/>
      <c r="K885" s="70"/>
      <c r="L885" s="70"/>
      <c r="M885" s="70"/>
      <c r="N885" s="70"/>
      <c r="O885" s="70"/>
      <c r="P885" s="70"/>
    </row>
    <row r="886" spans="1:16" s="47" customFormat="1" ht="25.5" customHeight="1">
      <c r="A886" s="70" t="s">
        <v>41</v>
      </c>
      <c r="B886" s="70"/>
      <c r="C886" s="70" t="s">
        <v>42</v>
      </c>
      <c r="D886" s="70"/>
      <c r="E886" s="41"/>
      <c r="F886" s="41"/>
      <c r="G886" s="93">
        <f>IF(E881="","",'入力(貼付）'!$D$2)</f>
      </c>
      <c r="H886" s="93"/>
      <c r="I886" s="88"/>
      <c r="J886" s="42" t="s">
        <v>6</v>
      </c>
      <c r="K886" s="94">
        <f>IF(K881="","",'入力(貼付）'!$E$2)</f>
      </c>
      <c r="L886" s="95"/>
      <c r="M886" s="95"/>
      <c r="N886" s="95"/>
      <c r="O886" s="95"/>
      <c r="P886" s="43" t="s">
        <v>43</v>
      </c>
    </row>
    <row r="887" spans="1:16" s="47" customFormat="1" ht="22.5" customHeight="1">
      <c r="A887" s="93"/>
      <c r="B887" s="93"/>
      <c r="C887" s="96"/>
      <c r="D887" s="96"/>
      <c r="E887" s="44"/>
      <c r="F887" s="44"/>
      <c r="G887" s="45"/>
      <c r="H887" s="44"/>
      <c r="I887" s="4"/>
      <c r="J887" s="4"/>
      <c r="K887" s="4"/>
      <c r="L887" s="4"/>
      <c r="M887" s="4"/>
      <c r="N887" s="4"/>
      <c r="O887" s="45"/>
      <c r="P887" s="4"/>
    </row>
    <row r="888" spans="1:16" s="47" customFormat="1" ht="22.5" customHeight="1">
      <c r="A888" s="93"/>
      <c r="B888" s="93"/>
      <c r="C888" s="96"/>
      <c r="D888" s="96"/>
      <c r="E888" s="46"/>
      <c r="F888" s="46"/>
      <c r="G888" s="61" t="s">
        <v>92</v>
      </c>
      <c r="H888" s="61"/>
      <c r="I888" s="61"/>
      <c r="J888" s="69">
        <f>IF(B861="","",$J$37)</f>
      </c>
      <c r="K888" s="69"/>
      <c r="L888" s="69"/>
      <c r="M888" s="69"/>
      <c r="N888" s="69"/>
      <c r="O888" s="69"/>
      <c r="P888" s="69"/>
    </row>
    <row r="889" spans="1:16" s="47" customFormat="1" ht="13.5">
      <c r="A889" s="71" t="s">
        <v>11</v>
      </c>
      <c r="B889" s="71"/>
      <c r="C889" s="71"/>
      <c r="D889" s="71"/>
      <c r="E889" s="71"/>
      <c r="F889" s="71"/>
      <c r="G889" s="71"/>
      <c r="H889" s="9"/>
      <c r="I889" s="4"/>
      <c r="J889" s="4"/>
      <c r="K889" s="4"/>
      <c r="L889" s="4"/>
      <c r="M889" s="7" t="s">
        <v>15</v>
      </c>
      <c r="N889" s="4"/>
      <c r="O889" s="5"/>
      <c r="P889" s="2"/>
    </row>
    <row r="890" spans="1:16" s="47" customFormat="1" ht="13.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</row>
    <row r="891" spans="1:111" s="1" customFormat="1" ht="24">
      <c r="A891" s="72" t="s">
        <v>0</v>
      </c>
      <c r="B891" s="72"/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</row>
    <row r="892" spans="1:16" s="47" customFormat="1" ht="13.5">
      <c r="A892" s="6"/>
      <c r="B892" s="6"/>
      <c r="C892" s="6"/>
      <c r="D892" s="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2"/>
      <c r="P892" s="4"/>
    </row>
    <row r="893" spans="1:16" s="47" customFormat="1" ht="22.5" customHeight="1">
      <c r="A893" s="73" t="s">
        <v>10</v>
      </c>
      <c r="B893" s="73"/>
      <c r="C893" s="73"/>
      <c r="D893" s="73"/>
      <c r="E893" s="74" t="s">
        <v>8</v>
      </c>
      <c r="F893" s="74"/>
      <c r="G893" s="74"/>
      <c r="H893" s="74" t="s">
        <v>1</v>
      </c>
      <c r="I893" s="74"/>
      <c r="J893" s="74"/>
      <c r="K893" s="74" t="s">
        <v>13</v>
      </c>
      <c r="L893" s="74"/>
      <c r="M893" s="74"/>
      <c r="N893" s="74" t="s">
        <v>3</v>
      </c>
      <c r="O893" s="74"/>
      <c r="P893" s="74"/>
    </row>
    <row r="894" spans="1:16" s="47" customFormat="1" ht="25.5" customHeight="1">
      <c r="A894" s="75">
        <f>IF($M894="","",'入力(貼付）'!$A$2)</f>
      </c>
      <c r="B894" s="75"/>
      <c r="C894" s="75"/>
      <c r="D894" s="75"/>
      <c r="E894" s="76">
        <f>IF($M894="","",'入力(貼付）'!$B$2)</f>
      </c>
      <c r="F894" s="76"/>
      <c r="G894" s="76"/>
      <c r="H894" s="76">
        <f>IF($M894="","",'入力(貼付）'!$C$2)</f>
      </c>
      <c r="I894" s="76"/>
      <c r="J894" s="76"/>
      <c r="K894" s="37">
        <f>IF($M894="","",25)</f>
      </c>
      <c r="L894" s="26" t="s">
        <v>26</v>
      </c>
      <c r="M894" s="36">
        <f>IF('入力(貼付）'!$F$2&lt;25,"",'入力(貼付）'!$F$2)</f>
      </c>
      <c r="N894" s="77">
        <f>IF(K894="","",30)</f>
      </c>
      <c r="O894" s="77"/>
      <c r="P894" s="77"/>
    </row>
    <row r="895" spans="1:16" s="47" customFormat="1" ht="25.5" customHeight="1">
      <c r="A895" s="74" t="s">
        <v>2</v>
      </c>
      <c r="B895" s="74"/>
      <c r="C895" s="74"/>
      <c r="D895" s="74"/>
      <c r="E895" s="78">
        <f>IF(M894="","",$E$7)</f>
      </c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80"/>
    </row>
    <row r="896" spans="1:16" s="47" customFormat="1" ht="16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2"/>
      <c r="P896" s="10" t="s">
        <v>14</v>
      </c>
    </row>
    <row r="897" spans="1:16" s="47" customFormat="1" ht="22.5" customHeight="1">
      <c r="A897" s="8" t="s">
        <v>4</v>
      </c>
      <c r="B897" s="70" t="s">
        <v>7</v>
      </c>
      <c r="C897" s="70"/>
      <c r="D897" s="70"/>
      <c r="E897" s="70" t="s">
        <v>9</v>
      </c>
      <c r="F897" s="70"/>
      <c r="G897" s="70"/>
      <c r="H897" s="70"/>
      <c r="I897" s="70"/>
      <c r="J897" s="70"/>
      <c r="K897" s="70" t="s">
        <v>5</v>
      </c>
      <c r="L897" s="70"/>
      <c r="M897" s="70"/>
      <c r="N897" s="70"/>
      <c r="O897" s="70"/>
      <c r="P897" s="70"/>
    </row>
    <row r="898" spans="1:16" s="47" customFormat="1" ht="25.5" customHeight="1">
      <c r="A898" s="23">
        <v>481</v>
      </c>
      <c r="B898" s="81">
        <f>IF('入力(貼付）'!A487="","",'入力(貼付）'!A487)</f>
      </c>
      <c r="C898" s="81"/>
      <c r="D898" s="81"/>
      <c r="E898" s="82">
        <f>IF('入力(貼付）'!B487="","",'入力(貼付）'!B487)</f>
      </c>
      <c r="F898" s="83"/>
      <c r="G898" s="83"/>
      <c r="H898" s="83"/>
      <c r="I898" s="83"/>
      <c r="J898" s="84"/>
      <c r="K898" s="85">
        <f>IF('入力(貼付）'!C487="","",'入力(貼付）'!E487)</f>
      </c>
      <c r="L898" s="86"/>
      <c r="M898" s="86"/>
      <c r="N898" s="86"/>
      <c r="O898" s="86"/>
      <c r="P898" s="87"/>
    </row>
    <row r="899" spans="1:16" s="47" customFormat="1" ht="25.5" customHeight="1">
      <c r="A899" s="23">
        <v>482</v>
      </c>
      <c r="B899" s="81">
        <f>IF('入力(貼付）'!A488="","",'入力(貼付）'!A488)</f>
      </c>
      <c r="C899" s="81"/>
      <c r="D899" s="81"/>
      <c r="E899" s="82">
        <f>IF('入力(貼付）'!B488="","",'入力(貼付）'!B488)</f>
      </c>
      <c r="F899" s="83"/>
      <c r="G899" s="83"/>
      <c r="H899" s="83"/>
      <c r="I899" s="83"/>
      <c r="J899" s="84"/>
      <c r="K899" s="85">
        <f>IF('入力(貼付）'!C488="","",'入力(貼付）'!E488)</f>
      </c>
      <c r="L899" s="86"/>
      <c r="M899" s="86"/>
      <c r="N899" s="86"/>
      <c r="O899" s="86"/>
      <c r="P899" s="87"/>
    </row>
    <row r="900" spans="1:16" s="47" customFormat="1" ht="25.5" customHeight="1">
      <c r="A900" s="23">
        <v>483</v>
      </c>
      <c r="B900" s="81">
        <f>IF('入力(貼付）'!A489="","",'入力(貼付）'!A489)</f>
      </c>
      <c r="C900" s="81"/>
      <c r="D900" s="81"/>
      <c r="E900" s="82">
        <f>IF('入力(貼付）'!B489="","",'入力(貼付）'!B489)</f>
      </c>
      <c r="F900" s="83"/>
      <c r="G900" s="83"/>
      <c r="H900" s="83"/>
      <c r="I900" s="83"/>
      <c r="J900" s="84"/>
      <c r="K900" s="85">
        <f>IF('入力(貼付）'!C489="","",'入力(貼付）'!E489)</f>
      </c>
      <c r="L900" s="86"/>
      <c r="M900" s="86"/>
      <c r="N900" s="86"/>
      <c r="O900" s="86"/>
      <c r="P900" s="87"/>
    </row>
    <row r="901" spans="1:16" s="47" customFormat="1" ht="25.5" customHeight="1">
      <c r="A901" s="23">
        <v>484</v>
      </c>
      <c r="B901" s="81">
        <f>IF('入力(貼付）'!A490="","",'入力(貼付）'!A490)</f>
      </c>
      <c r="C901" s="81"/>
      <c r="D901" s="81"/>
      <c r="E901" s="82">
        <f>IF('入力(貼付）'!B490="","",'入力(貼付）'!B490)</f>
      </c>
      <c r="F901" s="83"/>
      <c r="G901" s="83"/>
      <c r="H901" s="83"/>
      <c r="I901" s="83"/>
      <c r="J901" s="84"/>
      <c r="K901" s="85">
        <f>IF('入力(貼付）'!C490="","",'入力(貼付）'!E490)</f>
      </c>
      <c r="L901" s="86"/>
      <c r="M901" s="86"/>
      <c r="N901" s="86"/>
      <c r="O901" s="86"/>
      <c r="P901" s="87"/>
    </row>
    <row r="902" spans="1:16" s="47" customFormat="1" ht="25.5" customHeight="1">
      <c r="A902" s="23">
        <v>485</v>
      </c>
      <c r="B902" s="81">
        <f>IF('入力(貼付）'!A491="","",'入力(貼付）'!A491)</f>
      </c>
      <c r="C902" s="81"/>
      <c r="D902" s="81"/>
      <c r="E902" s="82">
        <f>IF('入力(貼付）'!B491="","",'入力(貼付）'!B491)</f>
      </c>
      <c r="F902" s="83"/>
      <c r="G902" s="83"/>
      <c r="H902" s="83"/>
      <c r="I902" s="83"/>
      <c r="J902" s="84"/>
      <c r="K902" s="85">
        <f>IF('入力(貼付）'!C491="","",'入力(貼付）'!E491)</f>
      </c>
      <c r="L902" s="86"/>
      <c r="M902" s="86"/>
      <c r="N902" s="86"/>
      <c r="O902" s="86"/>
      <c r="P902" s="87"/>
    </row>
    <row r="903" spans="1:16" s="47" customFormat="1" ht="25.5" customHeight="1">
      <c r="A903" s="23">
        <v>486</v>
      </c>
      <c r="B903" s="81">
        <f>IF('入力(貼付）'!A492="","",'入力(貼付）'!A492)</f>
      </c>
      <c r="C903" s="81"/>
      <c r="D903" s="81"/>
      <c r="E903" s="82">
        <f>IF('入力(貼付）'!B492="","",'入力(貼付）'!B492)</f>
      </c>
      <c r="F903" s="83"/>
      <c r="G903" s="83"/>
      <c r="H903" s="83"/>
      <c r="I903" s="83"/>
      <c r="J903" s="84"/>
      <c r="K903" s="85">
        <f>IF('入力(貼付）'!C492="","",'入力(貼付）'!E492)</f>
      </c>
      <c r="L903" s="86"/>
      <c r="M903" s="86"/>
      <c r="N903" s="86"/>
      <c r="O903" s="86"/>
      <c r="P903" s="87"/>
    </row>
    <row r="904" spans="1:16" s="47" customFormat="1" ht="25.5" customHeight="1">
      <c r="A904" s="23">
        <v>487</v>
      </c>
      <c r="B904" s="81">
        <f>IF('入力(貼付）'!A493="","",'入力(貼付）'!A493)</f>
      </c>
      <c r="C904" s="81"/>
      <c r="D904" s="81"/>
      <c r="E904" s="82">
        <f>IF('入力(貼付）'!B493="","",'入力(貼付）'!B493)</f>
      </c>
      <c r="F904" s="83"/>
      <c r="G904" s="83"/>
      <c r="H904" s="83"/>
      <c r="I904" s="83"/>
      <c r="J904" s="84"/>
      <c r="K904" s="85">
        <f>IF('入力(貼付）'!C493="","",'入力(貼付）'!E493)</f>
      </c>
      <c r="L904" s="86"/>
      <c r="M904" s="86"/>
      <c r="N904" s="86"/>
      <c r="O904" s="86"/>
      <c r="P904" s="87"/>
    </row>
    <row r="905" spans="1:16" s="47" customFormat="1" ht="25.5" customHeight="1">
      <c r="A905" s="23">
        <v>488</v>
      </c>
      <c r="B905" s="81">
        <f>IF('入力(貼付）'!A494="","",'入力(貼付）'!A494)</f>
      </c>
      <c r="C905" s="81"/>
      <c r="D905" s="81"/>
      <c r="E905" s="82">
        <f>IF('入力(貼付）'!B494="","",'入力(貼付）'!B494)</f>
      </c>
      <c r="F905" s="83"/>
      <c r="G905" s="83"/>
      <c r="H905" s="83"/>
      <c r="I905" s="83"/>
      <c r="J905" s="84"/>
      <c r="K905" s="85">
        <f>IF('入力(貼付）'!C494="","",'入力(貼付）'!E494)</f>
      </c>
      <c r="L905" s="86"/>
      <c r="M905" s="86"/>
      <c r="N905" s="86"/>
      <c r="O905" s="86"/>
      <c r="P905" s="87"/>
    </row>
    <row r="906" spans="1:16" s="47" customFormat="1" ht="25.5" customHeight="1">
      <c r="A906" s="23">
        <v>489</v>
      </c>
      <c r="B906" s="81">
        <f>IF('入力(貼付）'!A495="","",'入力(貼付）'!A495)</f>
      </c>
      <c r="C906" s="81"/>
      <c r="D906" s="81"/>
      <c r="E906" s="82">
        <f>IF('入力(貼付）'!B495="","",'入力(貼付）'!B495)</f>
      </c>
      <c r="F906" s="83"/>
      <c r="G906" s="83"/>
      <c r="H906" s="83"/>
      <c r="I906" s="83"/>
      <c r="J906" s="84"/>
      <c r="K906" s="85">
        <f>IF('入力(貼付）'!C495="","",'入力(貼付）'!E495)</f>
      </c>
      <c r="L906" s="86"/>
      <c r="M906" s="86"/>
      <c r="N906" s="86"/>
      <c r="O906" s="86"/>
      <c r="P906" s="87"/>
    </row>
    <row r="907" spans="1:16" s="47" customFormat="1" ht="25.5" customHeight="1">
      <c r="A907" s="23">
        <v>490</v>
      </c>
      <c r="B907" s="81">
        <f>IF('入力(貼付）'!A496="","",'入力(貼付）'!A496)</f>
      </c>
      <c r="C907" s="81"/>
      <c r="D907" s="81"/>
      <c r="E907" s="82">
        <f>IF('入力(貼付）'!B496="","",'入力(貼付）'!B496)</f>
      </c>
      <c r="F907" s="83"/>
      <c r="G907" s="83"/>
      <c r="H907" s="83"/>
      <c r="I907" s="83"/>
      <c r="J907" s="84"/>
      <c r="K907" s="85">
        <f>IF('入力(貼付）'!C496="","",'入力(貼付）'!E496)</f>
      </c>
      <c r="L907" s="86"/>
      <c r="M907" s="86"/>
      <c r="N907" s="86"/>
      <c r="O907" s="86"/>
      <c r="P907" s="87"/>
    </row>
    <row r="908" spans="1:16" s="47" customFormat="1" ht="25.5" customHeight="1">
      <c r="A908" s="23">
        <v>491</v>
      </c>
      <c r="B908" s="81">
        <f>IF('入力(貼付）'!A497="","",'入力(貼付）'!A497)</f>
      </c>
      <c r="C908" s="81"/>
      <c r="D908" s="81"/>
      <c r="E908" s="82">
        <f>IF('入力(貼付）'!B497="","",'入力(貼付）'!B497)</f>
      </c>
      <c r="F908" s="83"/>
      <c r="G908" s="83"/>
      <c r="H908" s="83"/>
      <c r="I908" s="83"/>
      <c r="J908" s="84"/>
      <c r="K908" s="85">
        <f>IF('入力(貼付）'!C497="","",'入力(貼付）'!E497)</f>
      </c>
      <c r="L908" s="86"/>
      <c r="M908" s="86"/>
      <c r="N908" s="86"/>
      <c r="O908" s="86"/>
      <c r="P908" s="87"/>
    </row>
    <row r="909" spans="1:16" s="47" customFormat="1" ht="25.5" customHeight="1">
      <c r="A909" s="23">
        <v>492</v>
      </c>
      <c r="B909" s="81">
        <f>IF('入力(貼付）'!A498="","",'入力(貼付）'!A498)</f>
      </c>
      <c r="C909" s="81"/>
      <c r="D909" s="81"/>
      <c r="E909" s="82">
        <f>IF('入力(貼付）'!B498="","",'入力(貼付）'!B498)</f>
      </c>
      <c r="F909" s="83"/>
      <c r="G909" s="83"/>
      <c r="H909" s="83"/>
      <c r="I909" s="83"/>
      <c r="J909" s="84"/>
      <c r="K909" s="85">
        <f>IF('入力(貼付）'!C498="","",'入力(貼付）'!E498)</f>
      </c>
      <c r="L909" s="86"/>
      <c r="M909" s="86"/>
      <c r="N909" s="86"/>
      <c r="O909" s="86"/>
      <c r="P909" s="87"/>
    </row>
    <row r="910" spans="1:16" s="47" customFormat="1" ht="25.5" customHeight="1">
      <c r="A910" s="23">
        <v>493</v>
      </c>
      <c r="B910" s="81">
        <f>IF('入力(貼付）'!A499="","",'入力(貼付）'!A499)</f>
      </c>
      <c r="C910" s="81"/>
      <c r="D910" s="81"/>
      <c r="E910" s="82">
        <f>IF('入力(貼付）'!B499="","",'入力(貼付）'!B499)</f>
      </c>
      <c r="F910" s="83"/>
      <c r="G910" s="83"/>
      <c r="H910" s="83"/>
      <c r="I910" s="83"/>
      <c r="J910" s="84"/>
      <c r="K910" s="85">
        <f>IF('入力(貼付）'!C499="","",'入力(貼付）'!E499)</f>
      </c>
      <c r="L910" s="86"/>
      <c r="M910" s="86"/>
      <c r="N910" s="86"/>
      <c r="O910" s="86"/>
      <c r="P910" s="87"/>
    </row>
    <row r="911" spans="1:16" s="47" customFormat="1" ht="25.5" customHeight="1">
      <c r="A911" s="23">
        <v>494</v>
      </c>
      <c r="B911" s="81">
        <f>IF('入力(貼付）'!A500="","",'入力(貼付）'!A500)</f>
      </c>
      <c r="C911" s="81"/>
      <c r="D911" s="81"/>
      <c r="E911" s="82">
        <f>IF('入力(貼付）'!B500="","",'入力(貼付）'!B500)</f>
      </c>
      <c r="F911" s="83"/>
      <c r="G911" s="83"/>
      <c r="H911" s="83"/>
      <c r="I911" s="83"/>
      <c r="J911" s="84"/>
      <c r="K911" s="85">
        <f>IF('入力(貼付）'!C500="","",'入力(貼付）'!E500)</f>
      </c>
      <c r="L911" s="86"/>
      <c r="M911" s="86"/>
      <c r="N911" s="86"/>
      <c r="O911" s="86"/>
      <c r="P911" s="87"/>
    </row>
    <row r="912" spans="1:16" s="47" customFormat="1" ht="25.5" customHeight="1">
      <c r="A912" s="23">
        <v>495</v>
      </c>
      <c r="B912" s="81">
        <f>IF('入力(貼付）'!A501="","",'入力(貼付）'!A501)</f>
      </c>
      <c r="C912" s="81"/>
      <c r="D912" s="81"/>
      <c r="E912" s="82">
        <f>IF('入力(貼付）'!B501="","",'入力(貼付）'!B501)</f>
      </c>
      <c r="F912" s="83"/>
      <c r="G912" s="83"/>
      <c r="H912" s="83"/>
      <c r="I912" s="83"/>
      <c r="J912" s="84"/>
      <c r="K912" s="85">
        <f>IF('入力(貼付）'!C501="","",'入力(貼付）'!E501)</f>
      </c>
      <c r="L912" s="86"/>
      <c r="M912" s="86"/>
      <c r="N912" s="86"/>
      <c r="O912" s="86"/>
      <c r="P912" s="87"/>
    </row>
    <row r="913" spans="1:16" s="47" customFormat="1" ht="25.5" customHeight="1">
      <c r="A913" s="23">
        <v>496</v>
      </c>
      <c r="B913" s="81">
        <f>IF('入力(貼付）'!A502="","",'入力(貼付）'!A502)</f>
      </c>
      <c r="C913" s="81"/>
      <c r="D913" s="81"/>
      <c r="E913" s="82">
        <f>IF('入力(貼付）'!B502="","",'入力(貼付）'!B502)</f>
      </c>
      <c r="F913" s="83"/>
      <c r="G913" s="83"/>
      <c r="H913" s="83"/>
      <c r="I913" s="83"/>
      <c r="J913" s="84"/>
      <c r="K913" s="85">
        <f>IF('入力(貼付）'!C502="","",'入力(貼付）'!E502)</f>
      </c>
      <c r="L913" s="86"/>
      <c r="M913" s="86"/>
      <c r="N913" s="86"/>
      <c r="O913" s="86"/>
      <c r="P913" s="87"/>
    </row>
    <row r="914" spans="1:16" s="47" customFormat="1" ht="25.5" customHeight="1">
      <c r="A914" s="23">
        <v>497</v>
      </c>
      <c r="B914" s="81">
        <f>IF('入力(貼付）'!A503="","",'入力(貼付）'!A503)</f>
      </c>
      <c r="C914" s="81"/>
      <c r="D914" s="81"/>
      <c r="E914" s="82">
        <f>IF('入力(貼付）'!B503="","",'入力(貼付）'!B503)</f>
      </c>
      <c r="F914" s="83"/>
      <c r="G914" s="83"/>
      <c r="H914" s="83"/>
      <c r="I914" s="83"/>
      <c r="J914" s="84"/>
      <c r="K914" s="85">
        <f>IF('入力(貼付）'!C503="","",'入力(貼付）'!E503)</f>
      </c>
      <c r="L914" s="86"/>
      <c r="M914" s="86"/>
      <c r="N914" s="86"/>
      <c r="O914" s="86"/>
      <c r="P914" s="87"/>
    </row>
    <row r="915" spans="1:16" s="47" customFormat="1" ht="25.5" customHeight="1">
      <c r="A915" s="23">
        <v>498</v>
      </c>
      <c r="B915" s="81">
        <f>IF('入力(貼付）'!A504="","",'入力(貼付）'!A504)</f>
      </c>
      <c r="C915" s="81"/>
      <c r="D915" s="81"/>
      <c r="E915" s="82">
        <f>IF('入力(貼付）'!B504="","",'入力(貼付）'!B504)</f>
      </c>
      <c r="F915" s="83"/>
      <c r="G915" s="83"/>
      <c r="H915" s="83"/>
      <c r="I915" s="83"/>
      <c r="J915" s="84"/>
      <c r="K915" s="85">
        <f>IF('入力(貼付）'!C504="","",'入力(貼付）'!E504)</f>
      </c>
      <c r="L915" s="86"/>
      <c r="M915" s="86"/>
      <c r="N915" s="86"/>
      <c r="O915" s="86"/>
      <c r="P915" s="87"/>
    </row>
    <row r="916" spans="1:16" s="47" customFormat="1" ht="25.5" customHeight="1">
      <c r="A916" s="23">
        <v>499</v>
      </c>
      <c r="B916" s="81">
        <f>IF('入力(貼付）'!A505="","",'入力(貼付）'!A505)</f>
      </c>
      <c r="C916" s="81"/>
      <c r="D916" s="81"/>
      <c r="E916" s="82">
        <f>IF('入力(貼付）'!B505="","",'入力(貼付）'!B505)</f>
      </c>
      <c r="F916" s="83"/>
      <c r="G916" s="83"/>
      <c r="H916" s="83"/>
      <c r="I916" s="83"/>
      <c r="J916" s="84"/>
      <c r="K916" s="85">
        <f>IF('入力(貼付）'!C505="","",'入力(貼付）'!E505)</f>
      </c>
      <c r="L916" s="86"/>
      <c r="M916" s="86"/>
      <c r="N916" s="86"/>
      <c r="O916" s="86"/>
      <c r="P916" s="87"/>
    </row>
    <row r="917" spans="1:16" s="47" customFormat="1" ht="25.5" customHeight="1">
      <c r="A917" s="23">
        <v>500</v>
      </c>
      <c r="B917" s="81">
        <f>IF('入力(貼付）'!A506="","",'入力(貼付）'!A506)</f>
      </c>
      <c r="C917" s="81"/>
      <c r="D917" s="81"/>
      <c r="E917" s="82">
        <f>IF('入力(貼付）'!B506="","",'入力(貼付）'!B506)</f>
      </c>
      <c r="F917" s="83"/>
      <c r="G917" s="83"/>
      <c r="H917" s="83"/>
      <c r="I917" s="83"/>
      <c r="J917" s="84"/>
      <c r="K917" s="85">
        <f>IF('入力(貼付）'!C506="","",'入力(貼付）'!E506)</f>
      </c>
      <c r="L917" s="86"/>
      <c r="M917" s="86"/>
      <c r="N917" s="86"/>
      <c r="O917" s="86"/>
      <c r="P917" s="87"/>
    </row>
    <row r="918" spans="1:16" s="47" customFormat="1" ht="25.5" customHeight="1">
      <c r="A918" s="88" t="s">
        <v>12</v>
      </c>
      <c r="B918" s="89"/>
      <c r="C918" s="89"/>
      <c r="D918" s="90"/>
      <c r="E918" s="91">
        <f>IF(COUNT(B898:D917)=0,"",COUNT(B898:D917))</f>
      </c>
      <c r="F918" s="92"/>
      <c r="G918" s="92"/>
      <c r="H918" s="92"/>
      <c r="I918" s="92"/>
      <c r="J918" s="11" t="s">
        <v>6</v>
      </c>
      <c r="K918" s="85">
        <f>IF(SUM(K898:P917)=0,"",SUM(K898:P917))</f>
      </c>
      <c r="L918" s="86"/>
      <c r="M918" s="86"/>
      <c r="N918" s="86"/>
      <c r="O918" s="86"/>
      <c r="P918" s="87"/>
    </row>
    <row r="919" spans="1:16" s="47" customFormat="1" ht="13.5">
      <c r="A919" s="38" t="s">
        <v>36</v>
      </c>
      <c r="B919" s="38"/>
      <c r="C919" s="38"/>
      <c r="D919" s="38"/>
      <c r="E919" s="38"/>
      <c r="F919" s="38"/>
      <c r="G919" s="7"/>
      <c r="H919" s="7"/>
      <c r="I919" s="7"/>
      <c r="J919" s="7"/>
      <c r="K919" s="4"/>
      <c r="L919" s="4"/>
      <c r="M919" s="4"/>
      <c r="N919" s="4"/>
      <c r="O919" s="39"/>
      <c r="P919" s="4"/>
    </row>
    <row r="920" spans="1:16" s="47" customFormat="1" ht="13.5">
      <c r="A920" s="38" t="s">
        <v>37</v>
      </c>
      <c r="B920" s="38"/>
      <c r="C920" s="38"/>
      <c r="D920" s="38"/>
      <c r="E920" s="38"/>
      <c r="F920" s="38"/>
      <c r="G920" s="7"/>
      <c r="H920" s="7"/>
      <c r="I920" s="7"/>
      <c r="J920" s="7"/>
      <c r="K920" s="4"/>
      <c r="L920" s="4"/>
      <c r="M920" s="4"/>
      <c r="N920" s="4"/>
      <c r="O920" s="39"/>
      <c r="P920" s="4"/>
    </row>
    <row r="921" spans="1:16" s="47" customFormat="1" ht="13.5">
      <c r="A921" s="38" t="s">
        <v>38</v>
      </c>
      <c r="B921" s="38"/>
      <c r="C921" s="38"/>
      <c r="D921" s="38"/>
      <c r="E921" s="38"/>
      <c r="F921" s="38"/>
      <c r="G921" s="7"/>
      <c r="H921" s="7"/>
      <c r="I921" s="7"/>
      <c r="J921" s="7"/>
      <c r="K921" s="4"/>
      <c r="L921" s="4"/>
      <c r="M921" s="4"/>
      <c r="N921" s="4"/>
      <c r="O921" s="39"/>
      <c r="P921" s="4"/>
    </row>
    <row r="922" spans="1:16" s="47" customFormat="1" ht="13.5">
      <c r="A922" s="40" t="s">
        <v>39</v>
      </c>
      <c r="B922" s="7"/>
      <c r="C922" s="7"/>
      <c r="D922" s="7"/>
      <c r="E922" s="7"/>
      <c r="F922" s="7"/>
      <c r="G922" s="70" t="s">
        <v>40</v>
      </c>
      <c r="H922" s="70"/>
      <c r="I922" s="70"/>
      <c r="J922" s="70"/>
      <c r="K922" s="70"/>
      <c r="L922" s="70"/>
      <c r="M922" s="70"/>
      <c r="N922" s="70"/>
      <c r="O922" s="70"/>
      <c r="P922" s="70"/>
    </row>
    <row r="923" spans="1:16" s="47" customFormat="1" ht="25.5" customHeight="1">
      <c r="A923" s="70" t="s">
        <v>41</v>
      </c>
      <c r="B923" s="70"/>
      <c r="C923" s="70" t="s">
        <v>42</v>
      </c>
      <c r="D923" s="70"/>
      <c r="E923" s="41"/>
      <c r="F923" s="41"/>
      <c r="G923" s="93">
        <f>IF(E918="","",'入力(貼付）'!$D$2)</f>
      </c>
      <c r="H923" s="93"/>
      <c r="I923" s="88"/>
      <c r="J923" s="42" t="s">
        <v>6</v>
      </c>
      <c r="K923" s="94">
        <f>IF(K918="","",'入力(貼付）'!$E$2)</f>
      </c>
      <c r="L923" s="95"/>
      <c r="M923" s="95"/>
      <c r="N923" s="95"/>
      <c r="O923" s="95"/>
      <c r="P923" s="43" t="s">
        <v>43</v>
      </c>
    </row>
    <row r="924" spans="1:16" s="47" customFormat="1" ht="22.5" customHeight="1">
      <c r="A924" s="93"/>
      <c r="B924" s="93"/>
      <c r="C924" s="96"/>
      <c r="D924" s="96"/>
      <c r="E924" s="44"/>
      <c r="F924" s="44"/>
      <c r="G924" s="45"/>
      <c r="H924" s="44"/>
      <c r="I924" s="4"/>
      <c r="J924" s="4"/>
      <c r="K924" s="4"/>
      <c r="L924" s="4"/>
      <c r="M924" s="4"/>
      <c r="N924" s="4"/>
      <c r="O924" s="45"/>
      <c r="P924" s="4"/>
    </row>
    <row r="925" spans="1:16" s="47" customFormat="1" ht="22.5" customHeight="1">
      <c r="A925" s="93"/>
      <c r="B925" s="93"/>
      <c r="C925" s="96"/>
      <c r="D925" s="96"/>
      <c r="E925" s="46"/>
      <c r="F925" s="46"/>
      <c r="G925" s="61" t="s">
        <v>92</v>
      </c>
      <c r="H925" s="61"/>
      <c r="I925" s="61"/>
      <c r="J925" s="69">
        <f>IF(B898="","",$J$37)</f>
      </c>
      <c r="K925" s="69"/>
      <c r="L925" s="69"/>
      <c r="M925" s="69"/>
      <c r="N925" s="69"/>
      <c r="O925" s="69"/>
      <c r="P925" s="69"/>
    </row>
    <row r="926" spans="1:16" s="47" customFormat="1" ht="13.5">
      <c r="A926" s="71" t="s">
        <v>11</v>
      </c>
      <c r="B926" s="71"/>
      <c r="C926" s="71"/>
      <c r="D926" s="71"/>
      <c r="E926" s="71"/>
      <c r="F926" s="71"/>
      <c r="G926" s="71"/>
      <c r="H926" s="9"/>
      <c r="I926" s="4"/>
      <c r="J926" s="4"/>
      <c r="K926" s="4"/>
      <c r="L926" s="4"/>
      <c r="M926" s="7" t="s">
        <v>15</v>
      </c>
      <c r="N926" s="4"/>
      <c r="O926" s="5"/>
      <c r="P926" s="2"/>
    </row>
    <row r="927" spans="1:16" s="47" customFormat="1" ht="13.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</row>
    <row r="928" spans="1:111" s="1" customFormat="1" ht="24">
      <c r="A928" s="72" t="s">
        <v>0</v>
      </c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</row>
    <row r="929" spans="1:16" s="47" customFormat="1" ht="13.5">
      <c r="A929" s="6"/>
      <c r="B929" s="6"/>
      <c r="C929" s="6"/>
      <c r="D929" s="2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2"/>
      <c r="P929" s="4"/>
    </row>
    <row r="930" spans="1:16" s="47" customFormat="1" ht="22.5" customHeight="1">
      <c r="A930" s="73" t="s">
        <v>10</v>
      </c>
      <c r="B930" s="73"/>
      <c r="C930" s="73"/>
      <c r="D930" s="73"/>
      <c r="E930" s="74" t="s">
        <v>8</v>
      </c>
      <c r="F930" s="74"/>
      <c r="G930" s="74"/>
      <c r="H930" s="74" t="s">
        <v>1</v>
      </c>
      <c r="I930" s="74"/>
      <c r="J930" s="74"/>
      <c r="K930" s="74" t="s">
        <v>13</v>
      </c>
      <c r="L930" s="74"/>
      <c r="M930" s="74"/>
      <c r="N930" s="74" t="s">
        <v>3</v>
      </c>
      <c r="O930" s="74"/>
      <c r="P930" s="74"/>
    </row>
    <row r="931" spans="1:16" s="47" customFormat="1" ht="25.5" customHeight="1">
      <c r="A931" s="75">
        <f>IF($M931="","",'入力(貼付）'!$A$2)</f>
      </c>
      <c r="B931" s="75"/>
      <c r="C931" s="75"/>
      <c r="D931" s="75"/>
      <c r="E931" s="76">
        <f>IF($M931="","",'入力(貼付）'!$B$2)</f>
      </c>
      <c r="F931" s="76"/>
      <c r="G931" s="76"/>
      <c r="H931" s="76">
        <f>IF($M931="","",'入力(貼付）'!$C$2)</f>
      </c>
      <c r="I931" s="76"/>
      <c r="J931" s="76"/>
      <c r="K931" s="37">
        <f>IF($M931="","",26)</f>
      </c>
      <c r="L931" s="26" t="s">
        <v>26</v>
      </c>
      <c r="M931" s="36">
        <f>IF('入力(貼付）'!$F$2&lt;26,"",'入力(貼付）'!$F$2)</f>
      </c>
      <c r="N931" s="77">
        <f>IF(K931="","",30)</f>
      </c>
      <c r="O931" s="77"/>
      <c r="P931" s="77"/>
    </row>
    <row r="932" spans="1:16" s="47" customFormat="1" ht="25.5" customHeight="1">
      <c r="A932" s="74" t="s">
        <v>2</v>
      </c>
      <c r="B932" s="74"/>
      <c r="C932" s="74"/>
      <c r="D932" s="74"/>
      <c r="E932" s="78">
        <f>IF(M931="","",$E$7)</f>
      </c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80"/>
    </row>
    <row r="933" spans="1:16" s="47" customFormat="1" ht="16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2"/>
      <c r="P933" s="10" t="s">
        <v>14</v>
      </c>
    </row>
    <row r="934" spans="1:16" s="47" customFormat="1" ht="22.5" customHeight="1">
      <c r="A934" s="8" t="s">
        <v>4</v>
      </c>
      <c r="B934" s="70" t="s">
        <v>7</v>
      </c>
      <c r="C934" s="70"/>
      <c r="D934" s="70"/>
      <c r="E934" s="70" t="s">
        <v>9</v>
      </c>
      <c r="F934" s="70"/>
      <c r="G934" s="70"/>
      <c r="H934" s="70"/>
      <c r="I934" s="70"/>
      <c r="J934" s="70"/>
      <c r="K934" s="70" t="s">
        <v>5</v>
      </c>
      <c r="L934" s="70"/>
      <c r="M934" s="70"/>
      <c r="N934" s="70"/>
      <c r="O934" s="70"/>
      <c r="P934" s="70"/>
    </row>
    <row r="935" spans="1:16" s="47" customFormat="1" ht="25.5" customHeight="1">
      <c r="A935" s="23">
        <v>501</v>
      </c>
      <c r="B935" s="81">
        <f>IF('入力(貼付）'!A507="","",'入力(貼付）'!A507)</f>
      </c>
      <c r="C935" s="81"/>
      <c r="D935" s="81"/>
      <c r="E935" s="82">
        <f>IF('入力(貼付）'!B507="","",'入力(貼付）'!B507)</f>
      </c>
      <c r="F935" s="83"/>
      <c r="G935" s="83"/>
      <c r="H935" s="83"/>
      <c r="I935" s="83"/>
      <c r="J935" s="84"/>
      <c r="K935" s="85">
        <f>IF('入力(貼付）'!C507="","",'入力(貼付）'!E507)</f>
      </c>
      <c r="L935" s="86"/>
      <c r="M935" s="86"/>
      <c r="N935" s="86"/>
      <c r="O935" s="86"/>
      <c r="P935" s="87"/>
    </row>
    <row r="936" spans="1:16" s="47" customFormat="1" ht="25.5" customHeight="1">
      <c r="A936" s="23">
        <v>502</v>
      </c>
      <c r="B936" s="81">
        <f>IF('入力(貼付）'!A508="","",'入力(貼付）'!A508)</f>
      </c>
      <c r="C936" s="81"/>
      <c r="D936" s="81"/>
      <c r="E936" s="82">
        <f>IF('入力(貼付）'!B508="","",'入力(貼付）'!B508)</f>
      </c>
      <c r="F936" s="83"/>
      <c r="G936" s="83"/>
      <c r="H936" s="83"/>
      <c r="I936" s="83"/>
      <c r="J936" s="84"/>
      <c r="K936" s="85">
        <f>IF('入力(貼付）'!C508="","",'入力(貼付）'!E508)</f>
      </c>
      <c r="L936" s="86"/>
      <c r="M936" s="86"/>
      <c r="N936" s="86"/>
      <c r="O936" s="86"/>
      <c r="P936" s="87"/>
    </row>
    <row r="937" spans="1:16" s="47" customFormat="1" ht="25.5" customHeight="1">
      <c r="A937" s="23">
        <v>503</v>
      </c>
      <c r="B937" s="81">
        <f>IF('入力(貼付）'!A509="","",'入力(貼付）'!A509)</f>
      </c>
      <c r="C937" s="81"/>
      <c r="D937" s="81"/>
      <c r="E937" s="82">
        <f>IF('入力(貼付）'!B509="","",'入力(貼付）'!B509)</f>
      </c>
      <c r="F937" s="83"/>
      <c r="G937" s="83"/>
      <c r="H937" s="83"/>
      <c r="I937" s="83"/>
      <c r="J937" s="84"/>
      <c r="K937" s="85">
        <f>IF('入力(貼付）'!C509="","",'入力(貼付）'!E509)</f>
      </c>
      <c r="L937" s="86"/>
      <c r="M937" s="86"/>
      <c r="N937" s="86"/>
      <c r="O937" s="86"/>
      <c r="P937" s="87"/>
    </row>
    <row r="938" spans="1:16" s="47" customFormat="1" ht="25.5" customHeight="1">
      <c r="A938" s="23">
        <v>504</v>
      </c>
      <c r="B938" s="81">
        <f>IF('入力(貼付）'!A510="","",'入力(貼付）'!A510)</f>
      </c>
      <c r="C938" s="81"/>
      <c r="D938" s="81"/>
      <c r="E938" s="82">
        <f>IF('入力(貼付）'!B510="","",'入力(貼付）'!B510)</f>
      </c>
      <c r="F938" s="83"/>
      <c r="G938" s="83"/>
      <c r="H938" s="83"/>
      <c r="I938" s="83"/>
      <c r="J938" s="84"/>
      <c r="K938" s="85">
        <f>IF('入力(貼付）'!C510="","",'入力(貼付）'!E510)</f>
      </c>
      <c r="L938" s="86"/>
      <c r="M938" s="86"/>
      <c r="N938" s="86"/>
      <c r="O938" s="86"/>
      <c r="P938" s="87"/>
    </row>
    <row r="939" spans="1:16" s="47" customFormat="1" ht="25.5" customHeight="1">
      <c r="A939" s="23">
        <v>505</v>
      </c>
      <c r="B939" s="81">
        <f>IF('入力(貼付）'!A511="","",'入力(貼付）'!A511)</f>
      </c>
      <c r="C939" s="81"/>
      <c r="D939" s="81"/>
      <c r="E939" s="82">
        <f>IF('入力(貼付）'!B511="","",'入力(貼付）'!B511)</f>
      </c>
      <c r="F939" s="83"/>
      <c r="G939" s="83"/>
      <c r="H939" s="83"/>
      <c r="I939" s="83"/>
      <c r="J939" s="84"/>
      <c r="K939" s="85">
        <f>IF('入力(貼付）'!C511="","",'入力(貼付）'!E511)</f>
      </c>
      <c r="L939" s="86"/>
      <c r="M939" s="86"/>
      <c r="N939" s="86"/>
      <c r="O939" s="86"/>
      <c r="P939" s="87"/>
    </row>
    <row r="940" spans="1:16" s="47" customFormat="1" ht="25.5" customHeight="1">
      <c r="A940" s="23">
        <v>506</v>
      </c>
      <c r="B940" s="81">
        <f>IF('入力(貼付）'!A512="","",'入力(貼付）'!A512)</f>
      </c>
      <c r="C940" s="81"/>
      <c r="D940" s="81"/>
      <c r="E940" s="82">
        <f>IF('入力(貼付）'!B512="","",'入力(貼付）'!B512)</f>
      </c>
      <c r="F940" s="83"/>
      <c r="G940" s="83"/>
      <c r="H940" s="83"/>
      <c r="I940" s="83"/>
      <c r="J940" s="84"/>
      <c r="K940" s="85">
        <f>IF('入力(貼付）'!C512="","",'入力(貼付）'!E512)</f>
      </c>
      <c r="L940" s="86"/>
      <c r="M940" s="86"/>
      <c r="N940" s="86"/>
      <c r="O940" s="86"/>
      <c r="P940" s="87"/>
    </row>
    <row r="941" spans="1:16" s="47" customFormat="1" ht="25.5" customHeight="1">
      <c r="A941" s="23">
        <v>507</v>
      </c>
      <c r="B941" s="81">
        <f>IF('入力(貼付）'!A513="","",'入力(貼付）'!A513)</f>
      </c>
      <c r="C941" s="81"/>
      <c r="D941" s="81"/>
      <c r="E941" s="82">
        <f>IF('入力(貼付）'!B513="","",'入力(貼付）'!B513)</f>
      </c>
      <c r="F941" s="83"/>
      <c r="G941" s="83"/>
      <c r="H941" s="83"/>
      <c r="I941" s="83"/>
      <c r="J941" s="84"/>
      <c r="K941" s="85">
        <f>IF('入力(貼付）'!C513="","",'入力(貼付）'!E513)</f>
      </c>
      <c r="L941" s="86"/>
      <c r="M941" s="86"/>
      <c r="N941" s="86"/>
      <c r="O941" s="86"/>
      <c r="P941" s="87"/>
    </row>
    <row r="942" spans="1:16" s="47" customFormat="1" ht="25.5" customHeight="1">
      <c r="A942" s="23">
        <v>508</v>
      </c>
      <c r="B942" s="81">
        <f>IF('入力(貼付）'!A514="","",'入力(貼付）'!A514)</f>
      </c>
      <c r="C942" s="81"/>
      <c r="D942" s="81"/>
      <c r="E942" s="82">
        <f>IF('入力(貼付）'!B514="","",'入力(貼付）'!B514)</f>
      </c>
      <c r="F942" s="83"/>
      <c r="G942" s="83"/>
      <c r="H942" s="83"/>
      <c r="I942" s="83"/>
      <c r="J942" s="84"/>
      <c r="K942" s="85">
        <f>IF('入力(貼付）'!C514="","",'入力(貼付）'!E514)</f>
      </c>
      <c r="L942" s="86"/>
      <c r="M942" s="86"/>
      <c r="N942" s="86"/>
      <c r="O942" s="86"/>
      <c r="P942" s="87"/>
    </row>
    <row r="943" spans="1:16" s="47" customFormat="1" ht="25.5" customHeight="1">
      <c r="A943" s="23">
        <v>509</v>
      </c>
      <c r="B943" s="81">
        <f>IF('入力(貼付）'!A515="","",'入力(貼付）'!A515)</f>
      </c>
      <c r="C943" s="81"/>
      <c r="D943" s="81"/>
      <c r="E943" s="82">
        <f>IF('入力(貼付）'!B515="","",'入力(貼付）'!B515)</f>
      </c>
      <c r="F943" s="83"/>
      <c r="G943" s="83"/>
      <c r="H943" s="83"/>
      <c r="I943" s="83"/>
      <c r="J943" s="84"/>
      <c r="K943" s="85">
        <f>IF('入力(貼付）'!C515="","",'入力(貼付）'!E515)</f>
      </c>
      <c r="L943" s="86"/>
      <c r="M943" s="86"/>
      <c r="N943" s="86"/>
      <c r="O943" s="86"/>
      <c r="P943" s="87"/>
    </row>
    <row r="944" spans="1:16" s="47" customFormat="1" ht="25.5" customHeight="1">
      <c r="A944" s="23">
        <v>510</v>
      </c>
      <c r="B944" s="81">
        <f>IF('入力(貼付）'!A516="","",'入力(貼付）'!A516)</f>
      </c>
      <c r="C944" s="81"/>
      <c r="D944" s="81"/>
      <c r="E944" s="82">
        <f>IF('入力(貼付）'!B516="","",'入力(貼付）'!B516)</f>
      </c>
      <c r="F944" s="83"/>
      <c r="G944" s="83"/>
      <c r="H944" s="83"/>
      <c r="I944" s="83"/>
      <c r="J944" s="84"/>
      <c r="K944" s="85">
        <f>IF('入力(貼付）'!C516="","",'入力(貼付）'!E516)</f>
      </c>
      <c r="L944" s="86"/>
      <c r="M944" s="86"/>
      <c r="N944" s="86"/>
      <c r="O944" s="86"/>
      <c r="P944" s="87"/>
    </row>
    <row r="945" spans="1:16" s="47" customFormat="1" ht="25.5" customHeight="1">
      <c r="A945" s="23">
        <v>511</v>
      </c>
      <c r="B945" s="81">
        <f>IF('入力(貼付）'!A517="","",'入力(貼付）'!A517)</f>
      </c>
      <c r="C945" s="81"/>
      <c r="D945" s="81"/>
      <c r="E945" s="82">
        <f>IF('入力(貼付）'!B517="","",'入力(貼付）'!B517)</f>
      </c>
      <c r="F945" s="83"/>
      <c r="G945" s="83"/>
      <c r="H945" s="83"/>
      <c r="I945" s="83"/>
      <c r="J945" s="84"/>
      <c r="K945" s="85">
        <f>IF('入力(貼付）'!C517="","",'入力(貼付）'!E517)</f>
      </c>
      <c r="L945" s="86"/>
      <c r="M945" s="86"/>
      <c r="N945" s="86"/>
      <c r="O945" s="86"/>
      <c r="P945" s="87"/>
    </row>
    <row r="946" spans="1:16" s="47" customFormat="1" ht="25.5" customHeight="1">
      <c r="A946" s="23">
        <v>512</v>
      </c>
      <c r="B946" s="81">
        <f>IF('入力(貼付）'!A518="","",'入力(貼付）'!A518)</f>
      </c>
      <c r="C946" s="81"/>
      <c r="D946" s="81"/>
      <c r="E946" s="82">
        <f>IF('入力(貼付）'!B518="","",'入力(貼付）'!B518)</f>
      </c>
      <c r="F946" s="83"/>
      <c r="G946" s="83"/>
      <c r="H946" s="83"/>
      <c r="I946" s="83"/>
      <c r="J946" s="84"/>
      <c r="K946" s="85">
        <f>IF('入力(貼付）'!C518="","",'入力(貼付）'!E518)</f>
      </c>
      <c r="L946" s="86"/>
      <c r="M946" s="86"/>
      <c r="N946" s="86"/>
      <c r="O946" s="86"/>
      <c r="P946" s="87"/>
    </row>
    <row r="947" spans="1:16" s="47" customFormat="1" ht="25.5" customHeight="1">
      <c r="A947" s="23">
        <v>513</v>
      </c>
      <c r="B947" s="81">
        <f>IF('入力(貼付）'!A519="","",'入力(貼付）'!A519)</f>
      </c>
      <c r="C947" s="81"/>
      <c r="D947" s="81"/>
      <c r="E947" s="82">
        <f>IF('入力(貼付）'!B519="","",'入力(貼付）'!B519)</f>
      </c>
      <c r="F947" s="83"/>
      <c r="G947" s="83"/>
      <c r="H947" s="83"/>
      <c r="I947" s="83"/>
      <c r="J947" s="84"/>
      <c r="K947" s="85">
        <f>IF('入力(貼付）'!C519="","",'入力(貼付）'!E519)</f>
      </c>
      <c r="L947" s="86"/>
      <c r="M947" s="86"/>
      <c r="N947" s="86"/>
      <c r="O947" s="86"/>
      <c r="P947" s="87"/>
    </row>
    <row r="948" spans="1:16" s="47" customFormat="1" ht="25.5" customHeight="1">
      <c r="A948" s="23">
        <v>514</v>
      </c>
      <c r="B948" s="81">
        <f>IF('入力(貼付）'!A520="","",'入力(貼付）'!A520)</f>
      </c>
      <c r="C948" s="81"/>
      <c r="D948" s="81"/>
      <c r="E948" s="82">
        <f>IF('入力(貼付）'!B520="","",'入力(貼付）'!B520)</f>
      </c>
      <c r="F948" s="83"/>
      <c r="G948" s="83"/>
      <c r="H948" s="83"/>
      <c r="I948" s="83"/>
      <c r="J948" s="84"/>
      <c r="K948" s="85">
        <f>IF('入力(貼付）'!C520="","",'入力(貼付）'!E520)</f>
      </c>
      <c r="L948" s="86"/>
      <c r="M948" s="86"/>
      <c r="N948" s="86"/>
      <c r="O948" s="86"/>
      <c r="P948" s="87"/>
    </row>
    <row r="949" spans="1:16" s="47" customFormat="1" ht="25.5" customHeight="1">
      <c r="A949" s="23">
        <v>515</v>
      </c>
      <c r="B949" s="81">
        <f>IF('入力(貼付）'!A521="","",'入力(貼付）'!A521)</f>
      </c>
      <c r="C949" s="81"/>
      <c r="D949" s="81"/>
      <c r="E949" s="82">
        <f>IF('入力(貼付）'!B521="","",'入力(貼付）'!B521)</f>
      </c>
      <c r="F949" s="83"/>
      <c r="G949" s="83"/>
      <c r="H949" s="83"/>
      <c r="I949" s="83"/>
      <c r="J949" s="84"/>
      <c r="K949" s="85">
        <f>IF('入力(貼付）'!C521="","",'入力(貼付）'!E521)</f>
      </c>
      <c r="L949" s="86"/>
      <c r="M949" s="86"/>
      <c r="N949" s="86"/>
      <c r="O949" s="86"/>
      <c r="P949" s="87"/>
    </row>
    <row r="950" spans="1:16" s="47" customFormat="1" ht="25.5" customHeight="1">
      <c r="A950" s="23">
        <v>516</v>
      </c>
      <c r="B950" s="81">
        <f>IF('入力(貼付）'!A522="","",'入力(貼付）'!A522)</f>
      </c>
      <c r="C950" s="81"/>
      <c r="D950" s="81"/>
      <c r="E950" s="82">
        <f>IF('入力(貼付）'!B522="","",'入力(貼付）'!B522)</f>
      </c>
      <c r="F950" s="83"/>
      <c r="G950" s="83"/>
      <c r="H950" s="83"/>
      <c r="I950" s="83"/>
      <c r="J950" s="84"/>
      <c r="K950" s="85">
        <f>IF('入力(貼付）'!C522="","",'入力(貼付）'!E522)</f>
      </c>
      <c r="L950" s="86"/>
      <c r="M950" s="86"/>
      <c r="N950" s="86"/>
      <c r="O950" s="86"/>
      <c r="P950" s="87"/>
    </row>
    <row r="951" spans="1:16" s="47" customFormat="1" ht="25.5" customHeight="1">
      <c r="A951" s="23">
        <v>517</v>
      </c>
      <c r="B951" s="81">
        <f>IF('入力(貼付）'!A523="","",'入力(貼付）'!A523)</f>
      </c>
      <c r="C951" s="81"/>
      <c r="D951" s="81"/>
      <c r="E951" s="82">
        <f>IF('入力(貼付）'!B523="","",'入力(貼付）'!B523)</f>
      </c>
      <c r="F951" s="83"/>
      <c r="G951" s="83"/>
      <c r="H951" s="83"/>
      <c r="I951" s="83"/>
      <c r="J951" s="84"/>
      <c r="K951" s="85">
        <f>IF('入力(貼付）'!C523="","",'入力(貼付）'!E523)</f>
      </c>
      <c r="L951" s="86"/>
      <c r="M951" s="86"/>
      <c r="N951" s="86"/>
      <c r="O951" s="86"/>
      <c r="P951" s="87"/>
    </row>
    <row r="952" spans="1:16" s="47" customFormat="1" ht="25.5" customHeight="1">
      <c r="A952" s="23">
        <v>518</v>
      </c>
      <c r="B952" s="81">
        <f>IF('入力(貼付）'!A524="","",'入力(貼付）'!A524)</f>
      </c>
      <c r="C952" s="81"/>
      <c r="D952" s="81"/>
      <c r="E952" s="82">
        <f>IF('入力(貼付）'!B524="","",'入力(貼付）'!B524)</f>
      </c>
      <c r="F952" s="83"/>
      <c r="G952" s="83"/>
      <c r="H952" s="83"/>
      <c r="I952" s="83"/>
      <c r="J952" s="84"/>
      <c r="K952" s="85">
        <f>IF('入力(貼付）'!C524="","",'入力(貼付）'!E524)</f>
      </c>
      <c r="L952" s="86"/>
      <c r="M952" s="86"/>
      <c r="N952" s="86"/>
      <c r="O952" s="86"/>
      <c r="P952" s="87"/>
    </row>
    <row r="953" spans="1:16" s="47" customFormat="1" ht="25.5" customHeight="1">
      <c r="A953" s="23">
        <v>519</v>
      </c>
      <c r="B953" s="81">
        <f>IF('入力(貼付）'!A525="","",'入力(貼付）'!A525)</f>
      </c>
      <c r="C953" s="81"/>
      <c r="D953" s="81"/>
      <c r="E953" s="82">
        <f>IF('入力(貼付）'!B525="","",'入力(貼付）'!B525)</f>
      </c>
      <c r="F953" s="83"/>
      <c r="G953" s="83"/>
      <c r="H953" s="83"/>
      <c r="I953" s="83"/>
      <c r="J953" s="84"/>
      <c r="K953" s="85">
        <f>IF('入力(貼付）'!C525="","",'入力(貼付）'!E525)</f>
      </c>
      <c r="L953" s="86"/>
      <c r="M953" s="86"/>
      <c r="N953" s="86"/>
      <c r="O953" s="86"/>
      <c r="P953" s="87"/>
    </row>
    <row r="954" spans="1:16" s="47" customFormat="1" ht="25.5" customHeight="1">
      <c r="A954" s="23">
        <v>520</v>
      </c>
      <c r="B954" s="81">
        <f>IF('入力(貼付）'!A526="","",'入力(貼付）'!A526)</f>
      </c>
      <c r="C954" s="81"/>
      <c r="D954" s="81"/>
      <c r="E954" s="82">
        <f>IF('入力(貼付）'!B526="","",'入力(貼付）'!B526)</f>
      </c>
      <c r="F954" s="83"/>
      <c r="G954" s="83"/>
      <c r="H954" s="83"/>
      <c r="I954" s="83"/>
      <c r="J954" s="84"/>
      <c r="K954" s="85">
        <f>IF('入力(貼付）'!C526="","",'入力(貼付）'!E526)</f>
      </c>
      <c r="L954" s="86"/>
      <c r="M954" s="86"/>
      <c r="N954" s="86"/>
      <c r="O954" s="86"/>
      <c r="P954" s="87"/>
    </row>
    <row r="955" spans="1:16" s="47" customFormat="1" ht="25.5" customHeight="1">
      <c r="A955" s="88" t="s">
        <v>12</v>
      </c>
      <c r="B955" s="89"/>
      <c r="C955" s="89"/>
      <c r="D955" s="90"/>
      <c r="E955" s="91">
        <f>IF(COUNT(B935:D954)=0,"",COUNT(B935:D954))</f>
      </c>
      <c r="F955" s="92"/>
      <c r="G955" s="92"/>
      <c r="H955" s="92"/>
      <c r="I955" s="92"/>
      <c r="J955" s="11" t="s">
        <v>6</v>
      </c>
      <c r="K955" s="85">
        <f>IF(SUM(K935:P954)=0,"",SUM(K935:P954))</f>
      </c>
      <c r="L955" s="86"/>
      <c r="M955" s="86"/>
      <c r="N955" s="86"/>
      <c r="O955" s="86"/>
      <c r="P955" s="87"/>
    </row>
    <row r="956" spans="1:16" s="47" customFormat="1" ht="13.5">
      <c r="A956" s="38" t="s">
        <v>36</v>
      </c>
      <c r="B956" s="38"/>
      <c r="C956" s="38"/>
      <c r="D956" s="38"/>
      <c r="E956" s="38"/>
      <c r="F956" s="38"/>
      <c r="G956" s="7"/>
      <c r="H956" s="7"/>
      <c r="I956" s="7"/>
      <c r="J956" s="7"/>
      <c r="K956" s="4"/>
      <c r="L956" s="4"/>
      <c r="M956" s="4"/>
      <c r="N956" s="4"/>
      <c r="O956" s="39"/>
      <c r="P956" s="4"/>
    </row>
    <row r="957" spans="1:16" s="47" customFormat="1" ht="13.5">
      <c r="A957" s="38" t="s">
        <v>37</v>
      </c>
      <c r="B957" s="38"/>
      <c r="C957" s="38"/>
      <c r="D957" s="38"/>
      <c r="E957" s="38"/>
      <c r="F957" s="38"/>
      <c r="G957" s="7"/>
      <c r="H957" s="7"/>
      <c r="I957" s="7"/>
      <c r="J957" s="7"/>
      <c r="K957" s="4"/>
      <c r="L957" s="4"/>
      <c r="M957" s="4"/>
      <c r="N957" s="4"/>
      <c r="O957" s="39"/>
      <c r="P957" s="4"/>
    </row>
    <row r="958" spans="1:16" s="47" customFormat="1" ht="13.5">
      <c r="A958" s="38" t="s">
        <v>38</v>
      </c>
      <c r="B958" s="38"/>
      <c r="C958" s="38"/>
      <c r="D958" s="38"/>
      <c r="E958" s="38"/>
      <c r="F958" s="38"/>
      <c r="G958" s="7"/>
      <c r="H958" s="7"/>
      <c r="I958" s="7"/>
      <c r="J958" s="7"/>
      <c r="K958" s="4"/>
      <c r="L958" s="4"/>
      <c r="M958" s="4"/>
      <c r="N958" s="4"/>
      <c r="O958" s="39"/>
      <c r="P958" s="4"/>
    </row>
    <row r="959" spans="1:16" s="47" customFormat="1" ht="13.5">
      <c r="A959" s="40" t="s">
        <v>39</v>
      </c>
      <c r="B959" s="7"/>
      <c r="C959" s="7"/>
      <c r="D959" s="7"/>
      <c r="E959" s="7"/>
      <c r="F959" s="7"/>
      <c r="G959" s="70" t="s">
        <v>40</v>
      </c>
      <c r="H959" s="70"/>
      <c r="I959" s="70"/>
      <c r="J959" s="70"/>
      <c r="K959" s="70"/>
      <c r="L959" s="70"/>
      <c r="M959" s="70"/>
      <c r="N959" s="70"/>
      <c r="O959" s="70"/>
      <c r="P959" s="70"/>
    </row>
    <row r="960" spans="1:16" s="47" customFormat="1" ht="25.5" customHeight="1">
      <c r="A960" s="70" t="s">
        <v>41</v>
      </c>
      <c r="B960" s="70"/>
      <c r="C960" s="70" t="s">
        <v>42</v>
      </c>
      <c r="D960" s="70"/>
      <c r="E960" s="41"/>
      <c r="F960" s="41"/>
      <c r="G960" s="93">
        <f>IF(E955="","",'入力(貼付）'!$D$2)</f>
      </c>
      <c r="H960" s="93"/>
      <c r="I960" s="88"/>
      <c r="J960" s="42" t="s">
        <v>6</v>
      </c>
      <c r="K960" s="94">
        <f>IF(K955="","",'入力(貼付）'!$E$2)</f>
      </c>
      <c r="L960" s="95"/>
      <c r="M960" s="95"/>
      <c r="N960" s="95"/>
      <c r="O960" s="95"/>
      <c r="P960" s="43" t="s">
        <v>43</v>
      </c>
    </row>
    <row r="961" spans="1:16" s="47" customFormat="1" ht="22.5" customHeight="1">
      <c r="A961" s="93"/>
      <c r="B961" s="93"/>
      <c r="C961" s="96"/>
      <c r="D961" s="96"/>
      <c r="E961" s="44"/>
      <c r="F961" s="44"/>
      <c r="G961" s="45"/>
      <c r="H961" s="44"/>
      <c r="I961" s="4"/>
      <c r="J961" s="4"/>
      <c r="K961" s="4"/>
      <c r="L961" s="4"/>
      <c r="M961" s="4"/>
      <c r="N961" s="4"/>
      <c r="O961" s="45"/>
      <c r="P961" s="4"/>
    </row>
    <row r="962" spans="1:16" s="47" customFormat="1" ht="22.5" customHeight="1">
      <c r="A962" s="93"/>
      <c r="B962" s="93"/>
      <c r="C962" s="96"/>
      <c r="D962" s="96"/>
      <c r="E962" s="46"/>
      <c r="F962" s="46"/>
      <c r="G962" s="61" t="s">
        <v>92</v>
      </c>
      <c r="H962" s="61"/>
      <c r="I962" s="61"/>
      <c r="J962" s="69">
        <f>IF(B935="","",$J$37)</f>
      </c>
      <c r="K962" s="69"/>
      <c r="L962" s="69"/>
      <c r="M962" s="69"/>
      <c r="N962" s="69"/>
      <c r="O962" s="69"/>
      <c r="P962" s="69"/>
    </row>
    <row r="963" spans="1:16" s="47" customFormat="1" ht="13.5">
      <c r="A963" s="71" t="s">
        <v>11</v>
      </c>
      <c r="B963" s="71"/>
      <c r="C963" s="71"/>
      <c r="D963" s="71"/>
      <c r="E963" s="71"/>
      <c r="F963" s="71"/>
      <c r="G963" s="71"/>
      <c r="H963" s="9"/>
      <c r="I963" s="4"/>
      <c r="J963" s="4"/>
      <c r="K963" s="4"/>
      <c r="L963" s="4"/>
      <c r="M963" s="7" t="s">
        <v>15</v>
      </c>
      <c r="N963" s="4"/>
      <c r="O963" s="5"/>
      <c r="P963" s="2"/>
    </row>
    <row r="964" spans="1:16" s="47" customFormat="1" ht="13.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</row>
    <row r="965" spans="1:111" s="1" customFormat="1" ht="24">
      <c r="A965" s="72" t="s">
        <v>0</v>
      </c>
      <c r="B965" s="72"/>
      <c r="C965" s="72"/>
      <c r="D965" s="72"/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</row>
    <row r="966" spans="1:16" s="47" customFormat="1" ht="13.5">
      <c r="A966" s="6"/>
      <c r="B966" s="6"/>
      <c r="C966" s="6"/>
      <c r="D966" s="2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2"/>
      <c r="P966" s="4"/>
    </row>
    <row r="967" spans="1:16" s="47" customFormat="1" ht="22.5" customHeight="1">
      <c r="A967" s="73" t="s">
        <v>10</v>
      </c>
      <c r="B967" s="73"/>
      <c r="C967" s="73"/>
      <c r="D967" s="73"/>
      <c r="E967" s="74" t="s">
        <v>8</v>
      </c>
      <c r="F967" s="74"/>
      <c r="G967" s="74"/>
      <c r="H967" s="74" t="s">
        <v>1</v>
      </c>
      <c r="I967" s="74"/>
      <c r="J967" s="74"/>
      <c r="K967" s="74" t="s">
        <v>13</v>
      </c>
      <c r="L967" s="74"/>
      <c r="M967" s="74"/>
      <c r="N967" s="74" t="s">
        <v>3</v>
      </c>
      <c r="O967" s="74"/>
      <c r="P967" s="74"/>
    </row>
    <row r="968" spans="1:16" s="47" customFormat="1" ht="25.5" customHeight="1">
      <c r="A968" s="75">
        <f>IF($M968="","",'入力(貼付）'!$A$2)</f>
      </c>
      <c r="B968" s="75"/>
      <c r="C968" s="75"/>
      <c r="D968" s="75"/>
      <c r="E968" s="76">
        <f>IF($M968="","",'入力(貼付）'!$B$2)</f>
      </c>
      <c r="F968" s="76"/>
      <c r="G968" s="76"/>
      <c r="H968" s="76">
        <f>IF($M968="","",'入力(貼付）'!$C$2)</f>
      </c>
      <c r="I968" s="76"/>
      <c r="J968" s="76"/>
      <c r="K968" s="37">
        <f>IF($M968="","",27)</f>
      </c>
      <c r="L968" s="26" t="s">
        <v>26</v>
      </c>
      <c r="M968" s="36">
        <f>IF('入力(貼付）'!$F$2&lt;27,"",'入力(貼付）'!$F$2)</f>
      </c>
      <c r="N968" s="77">
        <f>IF(K968="","",30)</f>
      </c>
      <c r="O968" s="77"/>
      <c r="P968" s="77"/>
    </row>
    <row r="969" spans="1:16" s="47" customFormat="1" ht="25.5" customHeight="1">
      <c r="A969" s="74" t="s">
        <v>2</v>
      </c>
      <c r="B969" s="74"/>
      <c r="C969" s="74"/>
      <c r="D969" s="74"/>
      <c r="E969" s="78">
        <f>IF(M968="","",$E$7)</f>
      </c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80"/>
    </row>
    <row r="970" spans="1:16" s="47" customFormat="1" ht="16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2"/>
      <c r="P970" s="10" t="s">
        <v>14</v>
      </c>
    </row>
    <row r="971" spans="1:16" s="47" customFormat="1" ht="22.5" customHeight="1">
      <c r="A971" s="8" t="s">
        <v>4</v>
      </c>
      <c r="B971" s="70" t="s">
        <v>7</v>
      </c>
      <c r="C971" s="70"/>
      <c r="D971" s="70"/>
      <c r="E971" s="70" t="s">
        <v>9</v>
      </c>
      <c r="F971" s="70"/>
      <c r="G971" s="70"/>
      <c r="H971" s="70"/>
      <c r="I971" s="70"/>
      <c r="J971" s="70"/>
      <c r="K971" s="70" t="s">
        <v>5</v>
      </c>
      <c r="L971" s="70"/>
      <c r="M971" s="70"/>
      <c r="N971" s="70"/>
      <c r="O971" s="70"/>
      <c r="P971" s="70"/>
    </row>
    <row r="972" spans="1:16" s="47" customFormat="1" ht="25.5" customHeight="1">
      <c r="A972" s="23">
        <v>521</v>
      </c>
      <c r="B972" s="81">
        <f>IF('入力(貼付）'!A527="","",'入力(貼付）'!A527)</f>
      </c>
      <c r="C972" s="81"/>
      <c r="D972" s="81"/>
      <c r="E972" s="82">
        <f>IF('入力(貼付）'!B527="","",'入力(貼付）'!B527)</f>
      </c>
      <c r="F972" s="83"/>
      <c r="G972" s="83"/>
      <c r="H972" s="83"/>
      <c r="I972" s="83"/>
      <c r="J972" s="84"/>
      <c r="K972" s="85">
        <f>IF('入力(貼付）'!C527="","",'入力(貼付）'!E527)</f>
      </c>
      <c r="L972" s="86"/>
      <c r="M972" s="86"/>
      <c r="N972" s="86"/>
      <c r="O972" s="86"/>
      <c r="P972" s="87"/>
    </row>
    <row r="973" spans="1:16" s="47" customFormat="1" ht="25.5" customHeight="1">
      <c r="A973" s="23">
        <v>522</v>
      </c>
      <c r="B973" s="81">
        <f>IF('入力(貼付）'!A528="","",'入力(貼付）'!A528)</f>
      </c>
      <c r="C973" s="81"/>
      <c r="D973" s="81"/>
      <c r="E973" s="82">
        <f>IF('入力(貼付）'!B528="","",'入力(貼付）'!B528)</f>
      </c>
      <c r="F973" s="83"/>
      <c r="G973" s="83"/>
      <c r="H973" s="83"/>
      <c r="I973" s="83"/>
      <c r="J973" s="84"/>
      <c r="K973" s="85">
        <f>IF('入力(貼付）'!C528="","",'入力(貼付）'!E528)</f>
      </c>
      <c r="L973" s="86"/>
      <c r="M973" s="86"/>
      <c r="N973" s="86"/>
      <c r="O973" s="86"/>
      <c r="P973" s="87"/>
    </row>
    <row r="974" spans="1:16" s="47" customFormat="1" ht="25.5" customHeight="1">
      <c r="A974" s="23">
        <v>523</v>
      </c>
      <c r="B974" s="81">
        <f>IF('入力(貼付）'!A529="","",'入力(貼付）'!A529)</f>
      </c>
      <c r="C974" s="81"/>
      <c r="D974" s="81"/>
      <c r="E974" s="82">
        <f>IF('入力(貼付）'!B529="","",'入力(貼付）'!B529)</f>
      </c>
      <c r="F974" s="83"/>
      <c r="G974" s="83"/>
      <c r="H974" s="83"/>
      <c r="I974" s="83"/>
      <c r="J974" s="84"/>
      <c r="K974" s="85">
        <f>IF('入力(貼付）'!C529="","",'入力(貼付）'!E529)</f>
      </c>
      <c r="L974" s="86"/>
      <c r="M974" s="86"/>
      <c r="N974" s="86"/>
      <c r="O974" s="86"/>
      <c r="P974" s="87"/>
    </row>
    <row r="975" spans="1:16" s="47" customFormat="1" ht="25.5" customHeight="1">
      <c r="A975" s="23">
        <v>524</v>
      </c>
      <c r="B975" s="81">
        <f>IF('入力(貼付）'!A530="","",'入力(貼付）'!A530)</f>
      </c>
      <c r="C975" s="81"/>
      <c r="D975" s="81"/>
      <c r="E975" s="82">
        <f>IF('入力(貼付）'!B530="","",'入力(貼付）'!B530)</f>
      </c>
      <c r="F975" s="83"/>
      <c r="G975" s="83"/>
      <c r="H975" s="83"/>
      <c r="I975" s="83"/>
      <c r="J975" s="84"/>
      <c r="K975" s="85">
        <f>IF('入力(貼付）'!C530="","",'入力(貼付）'!E530)</f>
      </c>
      <c r="L975" s="86"/>
      <c r="M975" s="86"/>
      <c r="N975" s="86"/>
      <c r="O975" s="86"/>
      <c r="P975" s="87"/>
    </row>
    <row r="976" spans="1:16" s="47" customFormat="1" ht="25.5" customHeight="1">
      <c r="A976" s="23">
        <v>525</v>
      </c>
      <c r="B976" s="81">
        <f>IF('入力(貼付）'!A531="","",'入力(貼付）'!A531)</f>
      </c>
      <c r="C976" s="81"/>
      <c r="D976" s="81"/>
      <c r="E976" s="82">
        <f>IF('入力(貼付）'!B531="","",'入力(貼付）'!B531)</f>
      </c>
      <c r="F976" s="83"/>
      <c r="G976" s="83"/>
      <c r="H976" s="83"/>
      <c r="I976" s="83"/>
      <c r="J976" s="84"/>
      <c r="K976" s="85">
        <f>IF('入力(貼付）'!C531="","",'入力(貼付）'!E531)</f>
      </c>
      <c r="L976" s="86"/>
      <c r="M976" s="86"/>
      <c r="N976" s="86"/>
      <c r="O976" s="86"/>
      <c r="P976" s="87"/>
    </row>
    <row r="977" spans="1:16" s="47" customFormat="1" ht="25.5" customHeight="1">
      <c r="A977" s="23">
        <v>526</v>
      </c>
      <c r="B977" s="81">
        <f>IF('入力(貼付）'!A532="","",'入力(貼付）'!A532)</f>
      </c>
      <c r="C977" s="81"/>
      <c r="D977" s="81"/>
      <c r="E977" s="82">
        <f>IF('入力(貼付）'!B532="","",'入力(貼付）'!B532)</f>
      </c>
      <c r="F977" s="83"/>
      <c r="G977" s="83"/>
      <c r="H977" s="83"/>
      <c r="I977" s="83"/>
      <c r="J977" s="84"/>
      <c r="K977" s="85">
        <f>IF('入力(貼付）'!C532="","",'入力(貼付）'!E532)</f>
      </c>
      <c r="L977" s="86"/>
      <c r="M977" s="86"/>
      <c r="N977" s="86"/>
      <c r="O977" s="86"/>
      <c r="P977" s="87"/>
    </row>
    <row r="978" spans="1:16" s="47" customFormat="1" ht="25.5" customHeight="1">
      <c r="A978" s="23">
        <v>527</v>
      </c>
      <c r="B978" s="81">
        <f>IF('入力(貼付）'!A533="","",'入力(貼付）'!A533)</f>
      </c>
      <c r="C978" s="81"/>
      <c r="D978" s="81"/>
      <c r="E978" s="82">
        <f>IF('入力(貼付）'!B533="","",'入力(貼付）'!B533)</f>
      </c>
      <c r="F978" s="83"/>
      <c r="G978" s="83"/>
      <c r="H978" s="83"/>
      <c r="I978" s="83"/>
      <c r="J978" s="84"/>
      <c r="K978" s="85">
        <f>IF('入力(貼付）'!C533="","",'入力(貼付）'!E533)</f>
      </c>
      <c r="L978" s="86"/>
      <c r="M978" s="86"/>
      <c r="N978" s="86"/>
      <c r="O978" s="86"/>
      <c r="P978" s="87"/>
    </row>
    <row r="979" spans="1:16" s="47" customFormat="1" ht="25.5" customHeight="1">
      <c r="A979" s="23">
        <v>528</v>
      </c>
      <c r="B979" s="81">
        <f>IF('入力(貼付）'!A534="","",'入力(貼付）'!A534)</f>
      </c>
      <c r="C979" s="81"/>
      <c r="D979" s="81"/>
      <c r="E979" s="82">
        <f>IF('入力(貼付）'!B534="","",'入力(貼付）'!B534)</f>
      </c>
      <c r="F979" s="83"/>
      <c r="G979" s="83"/>
      <c r="H979" s="83"/>
      <c r="I979" s="83"/>
      <c r="J979" s="84"/>
      <c r="K979" s="85">
        <f>IF('入力(貼付）'!C534="","",'入力(貼付）'!E534)</f>
      </c>
      <c r="L979" s="86"/>
      <c r="M979" s="86"/>
      <c r="N979" s="86"/>
      <c r="O979" s="86"/>
      <c r="P979" s="87"/>
    </row>
    <row r="980" spans="1:16" s="47" customFormat="1" ht="25.5" customHeight="1">
      <c r="A980" s="23">
        <v>529</v>
      </c>
      <c r="B980" s="81">
        <f>IF('入力(貼付）'!A535="","",'入力(貼付）'!A535)</f>
      </c>
      <c r="C980" s="81"/>
      <c r="D980" s="81"/>
      <c r="E980" s="82">
        <f>IF('入力(貼付）'!B535="","",'入力(貼付）'!B535)</f>
      </c>
      <c r="F980" s="83"/>
      <c r="G980" s="83"/>
      <c r="H980" s="83"/>
      <c r="I980" s="83"/>
      <c r="J980" s="84"/>
      <c r="K980" s="85">
        <f>IF('入力(貼付）'!C535="","",'入力(貼付）'!E535)</f>
      </c>
      <c r="L980" s="86"/>
      <c r="M980" s="86"/>
      <c r="N980" s="86"/>
      <c r="O980" s="86"/>
      <c r="P980" s="87"/>
    </row>
    <row r="981" spans="1:16" s="47" customFormat="1" ht="25.5" customHeight="1">
      <c r="A981" s="23">
        <v>530</v>
      </c>
      <c r="B981" s="81">
        <f>IF('入力(貼付）'!A536="","",'入力(貼付）'!A536)</f>
      </c>
      <c r="C981" s="81"/>
      <c r="D981" s="81"/>
      <c r="E981" s="82">
        <f>IF('入力(貼付）'!B536="","",'入力(貼付）'!B536)</f>
      </c>
      <c r="F981" s="83"/>
      <c r="G981" s="83"/>
      <c r="H981" s="83"/>
      <c r="I981" s="83"/>
      <c r="J981" s="84"/>
      <c r="K981" s="85">
        <f>IF('入力(貼付）'!C536="","",'入力(貼付）'!E536)</f>
      </c>
      <c r="L981" s="86"/>
      <c r="M981" s="86"/>
      <c r="N981" s="86"/>
      <c r="O981" s="86"/>
      <c r="P981" s="87"/>
    </row>
    <row r="982" spans="1:16" s="47" customFormat="1" ht="25.5" customHeight="1">
      <c r="A982" s="23">
        <v>531</v>
      </c>
      <c r="B982" s="81">
        <f>IF('入力(貼付）'!A537="","",'入力(貼付）'!A537)</f>
      </c>
      <c r="C982" s="81"/>
      <c r="D982" s="81"/>
      <c r="E982" s="82">
        <f>IF('入力(貼付）'!B537="","",'入力(貼付）'!B537)</f>
      </c>
      <c r="F982" s="83"/>
      <c r="G982" s="83"/>
      <c r="H982" s="83"/>
      <c r="I982" s="83"/>
      <c r="J982" s="84"/>
      <c r="K982" s="85">
        <f>IF('入力(貼付）'!C537="","",'入力(貼付）'!E537)</f>
      </c>
      <c r="L982" s="86"/>
      <c r="M982" s="86"/>
      <c r="N982" s="86"/>
      <c r="O982" s="86"/>
      <c r="P982" s="87"/>
    </row>
    <row r="983" spans="1:16" s="47" customFormat="1" ht="25.5" customHeight="1">
      <c r="A983" s="23">
        <v>532</v>
      </c>
      <c r="B983" s="81">
        <f>IF('入力(貼付）'!A538="","",'入力(貼付）'!A538)</f>
      </c>
      <c r="C983" s="81"/>
      <c r="D983" s="81"/>
      <c r="E983" s="82">
        <f>IF('入力(貼付）'!B538="","",'入力(貼付）'!B538)</f>
      </c>
      <c r="F983" s="83"/>
      <c r="G983" s="83"/>
      <c r="H983" s="83"/>
      <c r="I983" s="83"/>
      <c r="J983" s="84"/>
      <c r="K983" s="85">
        <f>IF('入力(貼付）'!C538="","",'入力(貼付）'!E538)</f>
      </c>
      <c r="L983" s="86"/>
      <c r="M983" s="86"/>
      <c r="N983" s="86"/>
      <c r="O983" s="86"/>
      <c r="P983" s="87"/>
    </row>
    <row r="984" spans="1:16" s="47" customFormat="1" ht="25.5" customHeight="1">
      <c r="A984" s="23">
        <v>533</v>
      </c>
      <c r="B984" s="81">
        <f>IF('入力(貼付）'!A539="","",'入力(貼付）'!A539)</f>
      </c>
      <c r="C984" s="81"/>
      <c r="D984" s="81"/>
      <c r="E984" s="82">
        <f>IF('入力(貼付）'!B539="","",'入力(貼付）'!B539)</f>
      </c>
      <c r="F984" s="83"/>
      <c r="G984" s="83"/>
      <c r="H984" s="83"/>
      <c r="I984" s="83"/>
      <c r="J984" s="84"/>
      <c r="K984" s="85">
        <f>IF('入力(貼付）'!C539="","",'入力(貼付）'!E539)</f>
      </c>
      <c r="L984" s="86"/>
      <c r="M984" s="86"/>
      <c r="N984" s="86"/>
      <c r="O984" s="86"/>
      <c r="P984" s="87"/>
    </row>
    <row r="985" spans="1:16" s="47" customFormat="1" ht="25.5" customHeight="1">
      <c r="A985" s="23">
        <v>534</v>
      </c>
      <c r="B985" s="81">
        <f>IF('入力(貼付）'!A540="","",'入力(貼付）'!A540)</f>
      </c>
      <c r="C985" s="81"/>
      <c r="D985" s="81"/>
      <c r="E985" s="82">
        <f>IF('入力(貼付）'!B540="","",'入力(貼付）'!B540)</f>
      </c>
      <c r="F985" s="83"/>
      <c r="G985" s="83"/>
      <c r="H985" s="83"/>
      <c r="I985" s="83"/>
      <c r="J985" s="84"/>
      <c r="K985" s="85">
        <f>IF('入力(貼付）'!C540="","",'入力(貼付）'!E540)</f>
      </c>
      <c r="L985" s="86"/>
      <c r="M985" s="86"/>
      <c r="N985" s="86"/>
      <c r="O985" s="86"/>
      <c r="P985" s="87"/>
    </row>
    <row r="986" spans="1:16" s="47" customFormat="1" ht="25.5" customHeight="1">
      <c r="A986" s="23">
        <v>535</v>
      </c>
      <c r="B986" s="81">
        <f>IF('入力(貼付）'!A541="","",'入力(貼付）'!A541)</f>
      </c>
      <c r="C986" s="81"/>
      <c r="D986" s="81"/>
      <c r="E986" s="82">
        <f>IF('入力(貼付）'!B541="","",'入力(貼付）'!B541)</f>
      </c>
      <c r="F986" s="83"/>
      <c r="G986" s="83"/>
      <c r="H986" s="83"/>
      <c r="I986" s="83"/>
      <c r="J986" s="84"/>
      <c r="K986" s="85">
        <f>IF('入力(貼付）'!C541="","",'入力(貼付）'!E541)</f>
      </c>
      <c r="L986" s="86"/>
      <c r="M986" s="86"/>
      <c r="N986" s="86"/>
      <c r="O986" s="86"/>
      <c r="P986" s="87"/>
    </row>
    <row r="987" spans="1:16" s="47" customFormat="1" ht="25.5" customHeight="1">
      <c r="A987" s="23">
        <v>536</v>
      </c>
      <c r="B987" s="81">
        <f>IF('入力(貼付）'!A542="","",'入力(貼付）'!A542)</f>
      </c>
      <c r="C987" s="81"/>
      <c r="D987" s="81"/>
      <c r="E987" s="82">
        <f>IF('入力(貼付）'!B542="","",'入力(貼付）'!B542)</f>
      </c>
      <c r="F987" s="83"/>
      <c r="G987" s="83"/>
      <c r="H987" s="83"/>
      <c r="I987" s="83"/>
      <c r="J987" s="84"/>
      <c r="K987" s="85">
        <f>IF('入力(貼付）'!C542="","",'入力(貼付）'!E542)</f>
      </c>
      <c r="L987" s="86"/>
      <c r="M987" s="86"/>
      <c r="N987" s="86"/>
      <c r="O987" s="86"/>
      <c r="P987" s="87"/>
    </row>
    <row r="988" spans="1:16" s="47" customFormat="1" ht="25.5" customHeight="1">
      <c r="A988" s="23">
        <v>537</v>
      </c>
      <c r="B988" s="81">
        <f>IF('入力(貼付）'!A543="","",'入力(貼付）'!A543)</f>
      </c>
      <c r="C988" s="81"/>
      <c r="D988" s="81"/>
      <c r="E988" s="82">
        <f>IF('入力(貼付）'!B543="","",'入力(貼付）'!B543)</f>
      </c>
      <c r="F988" s="83"/>
      <c r="G988" s="83"/>
      <c r="H988" s="83"/>
      <c r="I988" s="83"/>
      <c r="J988" s="84"/>
      <c r="K988" s="85">
        <f>IF('入力(貼付）'!C543="","",'入力(貼付）'!E543)</f>
      </c>
      <c r="L988" s="86"/>
      <c r="M988" s="86"/>
      <c r="N988" s="86"/>
      <c r="O988" s="86"/>
      <c r="P988" s="87"/>
    </row>
    <row r="989" spans="1:16" s="47" customFormat="1" ht="25.5" customHeight="1">
      <c r="A989" s="23">
        <v>538</v>
      </c>
      <c r="B989" s="81">
        <f>IF('入力(貼付）'!A544="","",'入力(貼付）'!A544)</f>
      </c>
      <c r="C989" s="81"/>
      <c r="D989" s="81"/>
      <c r="E989" s="82">
        <f>IF('入力(貼付）'!B544="","",'入力(貼付）'!B544)</f>
      </c>
      <c r="F989" s="83"/>
      <c r="G989" s="83"/>
      <c r="H989" s="83"/>
      <c r="I989" s="83"/>
      <c r="J989" s="84"/>
      <c r="K989" s="85">
        <f>IF('入力(貼付）'!C544="","",'入力(貼付）'!E544)</f>
      </c>
      <c r="L989" s="86"/>
      <c r="M989" s="86"/>
      <c r="N989" s="86"/>
      <c r="O989" s="86"/>
      <c r="P989" s="87"/>
    </row>
    <row r="990" spans="1:16" s="47" customFormat="1" ht="25.5" customHeight="1">
      <c r="A990" s="23">
        <v>539</v>
      </c>
      <c r="B990" s="81">
        <f>IF('入力(貼付）'!A545="","",'入力(貼付）'!A545)</f>
      </c>
      <c r="C990" s="81"/>
      <c r="D990" s="81"/>
      <c r="E990" s="82">
        <f>IF('入力(貼付）'!B545="","",'入力(貼付）'!B545)</f>
      </c>
      <c r="F990" s="83"/>
      <c r="G990" s="83"/>
      <c r="H990" s="83"/>
      <c r="I990" s="83"/>
      <c r="J990" s="84"/>
      <c r="K990" s="85">
        <f>IF('入力(貼付）'!C545="","",'入力(貼付）'!E545)</f>
      </c>
      <c r="L990" s="86"/>
      <c r="M990" s="86"/>
      <c r="N990" s="86"/>
      <c r="O990" s="86"/>
      <c r="P990" s="87"/>
    </row>
    <row r="991" spans="1:16" s="47" customFormat="1" ht="25.5" customHeight="1">
      <c r="A991" s="23">
        <v>540</v>
      </c>
      <c r="B991" s="81">
        <f>IF('入力(貼付）'!A546="","",'入力(貼付）'!A546)</f>
      </c>
      <c r="C991" s="81"/>
      <c r="D991" s="81"/>
      <c r="E991" s="82">
        <f>IF('入力(貼付）'!B546="","",'入力(貼付）'!B546)</f>
      </c>
      <c r="F991" s="83"/>
      <c r="G991" s="83"/>
      <c r="H991" s="83"/>
      <c r="I991" s="83"/>
      <c r="J991" s="84"/>
      <c r="K991" s="85">
        <f>IF('入力(貼付）'!C546="","",'入力(貼付）'!E546)</f>
      </c>
      <c r="L991" s="86"/>
      <c r="M991" s="86"/>
      <c r="N991" s="86"/>
      <c r="O991" s="86"/>
      <c r="P991" s="87"/>
    </row>
    <row r="992" spans="1:16" s="47" customFormat="1" ht="25.5" customHeight="1">
      <c r="A992" s="88" t="s">
        <v>12</v>
      </c>
      <c r="B992" s="89"/>
      <c r="C992" s="89"/>
      <c r="D992" s="90"/>
      <c r="E992" s="91">
        <f>IF(COUNT(B972:D991)=0,"",COUNT(B972:D991))</f>
      </c>
      <c r="F992" s="92"/>
      <c r="G992" s="92"/>
      <c r="H992" s="92"/>
      <c r="I992" s="92"/>
      <c r="J992" s="11" t="s">
        <v>6</v>
      </c>
      <c r="K992" s="85">
        <f>IF(SUM(K972:P991)=0,"",SUM(K972:P991))</f>
      </c>
      <c r="L992" s="86"/>
      <c r="M992" s="86"/>
      <c r="N992" s="86"/>
      <c r="O992" s="86"/>
      <c r="P992" s="87"/>
    </row>
    <row r="993" spans="1:16" s="47" customFormat="1" ht="13.5">
      <c r="A993" s="38" t="s">
        <v>36</v>
      </c>
      <c r="B993" s="38"/>
      <c r="C993" s="38"/>
      <c r="D993" s="38"/>
      <c r="E993" s="38"/>
      <c r="F993" s="38"/>
      <c r="G993" s="7"/>
      <c r="H993" s="7"/>
      <c r="I993" s="7"/>
      <c r="J993" s="7"/>
      <c r="K993" s="4"/>
      <c r="L993" s="4"/>
      <c r="M993" s="4"/>
      <c r="N993" s="4"/>
      <c r="O993" s="39"/>
      <c r="P993" s="4"/>
    </row>
    <row r="994" spans="1:16" s="47" customFormat="1" ht="13.5">
      <c r="A994" s="38" t="s">
        <v>37</v>
      </c>
      <c r="B994" s="38"/>
      <c r="C994" s="38"/>
      <c r="D994" s="38"/>
      <c r="E994" s="38"/>
      <c r="F994" s="38"/>
      <c r="G994" s="7"/>
      <c r="H994" s="7"/>
      <c r="I994" s="7"/>
      <c r="J994" s="7"/>
      <c r="K994" s="4"/>
      <c r="L994" s="4"/>
      <c r="M994" s="4"/>
      <c r="N994" s="4"/>
      <c r="O994" s="39"/>
      <c r="P994" s="4"/>
    </row>
    <row r="995" spans="1:16" s="47" customFormat="1" ht="13.5">
      <c r="A995" s="38" t="s">
        <v>38</v>
      </c>
      <c r="B995" s="38"/>
      <c r="C995" s="38"/>
      <c r="D995" s="38"/>
      <c r="E995" s="38"/>
      <c r="F995" s="38"/>
      <c r="G995" s="7"/>
      <c r="H995" s="7"/>
      <c r="I995" s="7"/>
      <c r="J995" s="7"/>
      <c r="K995" s="4"/>
      <c r="L995" s="4"/>
      <c r="M995" s="4"/>
      <c r="N995" s="4"/>
      <c r="O995" s="39"/>
      <c r="P995" s="4"/>
    </row>
    <row r="996" spans="1:16" s="47" customFormat="1" ht="13.5">
      <c r="A996" s="40" t="s">
        <v>39</v>
      </c>
      <c r="B996" s="7"/>
      <c r="C996" s="7"/>
      <c r="D996" s="7"/>
      <c r="E996" s="7"/>
      <c r="F996" s="7"/>
      <c r="G996" s="70" t="s">
        <v>40</v>
      </c>
      <c r="H996" s="70"/>
      <c r="I996" s="70"/>
      <c r="J996" s="70"/>
      <c r="K996" s="70"/>
      <c r="L996" s="70"/>
      <c r="M996" s="70"/>
      <c r="N996" s="70"/>
      <c r="O996" s="70"/>
      <c r="P996" s="70"/>
    </row>
    <row r="997" spans="1:16" s="47" customFormat="1" ht="25.5" customHeight="1">
      <c r="A997" s="70" t="s">
        <v>41</v>
      </c>
      <c r="B997" s="70"/>
      <c r="C997" s="70" t="s">
        <v>42</v>
      </c>
      <c r="D997" s="70"/>
      <c r="E997" s="41"/>
      <c r="F997" s="41"/>
      <c r="G997" s="93">
        <f>IF(E992="","",'入力(貼付）'!$D$2)</f>
      </c>
      <c r="H997" s="93"/>
      <c r="I997" s="88"/>
      <c r="J997" s="42" t="s">
        <v>6</v>
      </c>
      <c r="K997" s="94">
        <f>IF(K992="","",'入力(貼付）'!$E$2)</f>
      </c>
      <c r="L997" s="95"/>
      <c r="M997" s="95"/>
      <c r="N997" s="95"/>
      <c r="O997" s="95"/>
      <c r="P997" s="43" t="s">
        <v>43</v>
      </c>
    </row>
    <row r="998" spans="1:16" s="47" customFormat="1" ht="22.5" customHeight="1">
      <c r="A998" s="93"/>
      <c r="B998" s="93"/>
      <c r="C998" s="96"/>
      <c r="D998" s="96"/>
      <c r="E998" s="44"/>
      <c r="F998" s="44"/>
      <c r="G998" s="45"/>
      <c r="H998" s="44"/>
      <c r="I998" s="4"/>
      <c r="J998" s="4"/>
      <c r="K998" s="4"/>
      <c r="L998" s="4"/>
      <c r="M998" s="4"/>
      <c r="N998" s="4"/>
      <c r="O998" s="45"/>
      <c r="P998" s="4"/>
    </row>
    <row r="999" spans="1:16" s="47" customFormat="1" ht="22.5" customHeight="1">
      <c r="A999" s="93"/>
      <c r="B999" s="93"/>
      <c r="C999" s="96"/>
      <c r="D999" s="96"/>
      <c r="E999" s="46"/>
      <c r="F999" s="46"/>
      <c r="G999" s="61" t="s">
        <v>92</v>
      </c>
      <c r="H999" s="61"/>
      <c r="I999" s="61"/>
      <c r="J999" s="69">
        <f>IF(B972="","",$J$37)</f>
      </c>
      <c r="K999" s="69"/>
      <c r="L999" s="69"/>
      <c r="M999" s="69"/>
      <c r="N999" s="69"/>
      <c r="O999" s="69"/>
      <c r="P999" s="69"/>
    </row>
    <row r="1000" spans="1:16" s="47" customFormat="1" ht="13.5">
      <c r="A1000" s="71" t="s">
        <v>11</v>
      </c>
      <c r="B1000" s="71"/>
      <c r="C1000" s="71"/>
      <c r="D1000" s="71"/>
      <c r="E1000" s="71"/>
      <c r="F1000" s="71"/>
      <c r="G1000" s="71"/>
      <c r="H1000" s="9"/>
      <c r="I1000" s="4"/>
      <c r="J1000" s="4"/>
      <c r="K1000" s="4"/>
      <c r="L1000" s="4"/>
      <c r="M1000" s="7" t="s">
        <v>15</v>
      </c>
      <c r="N1000" s="4"/>
      <c r="O1000" s="5"/>
      <c r="P1000" s="2"/>
    </row>
    <row r="1001" spans="1:16" s="47" customFormat="1" ht="13.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</row>
    <row r="1002" spans="1:111" s="1" customFormat="1" ht="24">
      <c r="A1002" s="72" t="s">
        <v>0</v>
      </c>
      <c r="B1002" s="72"/>
      <c r="C1002" s="72"/>
      <c r="D1002" s="72"/>
      <c r="E1002" s="72"/>
      <c r="F1002" s="72"/>
      <c r="G1002" s="72"/>
      <c r="H1002" s="72"/>
      <c r="I1002" s="72"/>
      <c r="J1002" s="72"/>
      <c r="K1002" s="72"/>
      <c r="L1002" s="72"/>
      <c r="M1002" s="72"/>
      <c r="N1002" s="72"/>
      <c r="O1002" s="72"/>
      <c r="P1002" s="72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</row>
    <row r="1003" spans="1:16" s="47" customFormat="1" ht="13.5">
      <c r="A1003" s="6"/>
      <c r="B1003" s="6"/>
      <c r="C1003" s="6"/>
      <c r="D1003" s="2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2"/>
      <c r="P1003" s="4"/>
    </row>
    <row r="1004" spans="1:16" s="47" customFormat="1" ht="22.5" customHeight="1">
      <c r="A1004" s="73" t="s">
        <v>10</v>
      </c>
      <c r="B1004" s="73"/>
      <c r="C1004" s="73"/>
      <c r="D1004" s="73"/>
      <c r="E1004" s="74" t="s">
        <v>8</v>
      </c>
      <c r="F1004" s="74"/>
      <c r="G1004" s="74"/>
      <c r="H1004" s="74" t="s">
        <v>1</v>
      </c>
      <c r="I1004" s="74"/>
      <c r="J1004" s="74"/>
      <c r="K1004" s="74" t="s">
        <v>13</v>
      </c>
      <c r="L1004" s="74"/>
      <c r="M1004" s="74"/>
      <c r="N1004" s="74" t="s">
        <v>3</v>
      </c>
      <c r="O1004" s="74"/>
      <c r="P1004" s="74"/>
    </row>
    <row r="1005" spans="1:16" s="47" customFormat="1" ht="25.5" customHeight="1">
      <c r="A1005" s="75">
        <f>IF($M1005="","",'入力(貼付）'!$A$2)</f>
      </c>
      <c r="B1005" s="75"/>
      <c r="C1005" s="75"/>
      <c r="D1005" s="75"/>
      <c r="E1005" s="76">
        <f>IF($M1005="","",'入力(貼付）'!$B$2)</f>
      </c>
      <c r="F1005" s="76"/>
      <c r="G1005" s="76"/>
      <c r="H1005" s="76">
        <f>IF($M1005="","",'入力(貼付）'!$C$2)</f>
      </c>
      <c r="I1005" s="76"/>
      <c r="J1005" s="76"/>
      <c r="K1005" s="37">
        <f>IF($M1005="","",28)</f>
      </c>
      <c r="L1005" s="26" t="s">
        <v>26</v>
      </c>
      <c r="M1005" s="36">
        <f>IF('入力(貼付）'!$F$2&lt;28,"",'入力(貼付）'!$F$2)</f>
      </c>
      <c r="N1005" s="77">
        <f>IF(K1005="","",30)</f>
      </c>
      <c r="O1005" s="77"/>
      <c r="P1005" s="77"/>
    </row>
    <row r="1006" spans="1:16" s="47" customFormat="1" ht="25.5" customHeight="1">
      <c r="A1006" s="74" t="s">
        <v>2</v>
      </c>
      <c r="B1006" s="74"/>
      <c r="C1006" s="74"/>
      <c r="D1006" s="74"/>
      <c r="E1006" s="78">
        <f>IF(M1005="","",$E$7)</f>
      </c>
      <c r="F1006" s="79"/>
      <c r="G1006" s="79"/>
      <c r="H1006" s="79"/>
      <c r="I1006" s="79"/>
      <c r="J1006" s="79"/>
      <c r="K1006" s="79"/>
      <c r="L1006" s="79"/>
      <c r="M1006" s="79"/>
      <c r="N1006" s="79"/>
      <c r="O1006" s="79"/>
      <c r="P1006" s="80"/>
    </row>
    <row r="1007" spans="1:16" s="47" customFormat="1" ht="16.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2"/>
      <c r="P1007" s="10" t="s">
        <v>14</v>
      </c>
    </row>
    <row r="1008" spans="1:16" s="47" customFormat="1" ht="22.5" customHeight="1">
      <c r="A1008" s="8" t="s">
        <v>4</v>
      </c>
      <c r="B1008" s="70" t="s">
        <v>7</v>
      </c>
      <c r="C1008" s="70"/>
      <c r="D1008" s="70"/>
      <c r="E1008" s="70" t="s">
        <v>9</v>
      </c>
      <c r="F1008" s="70"/>
      <c r="G1008" s="70"/>
      <c r="H1008" s="70"/>
      <c r="I1008" s="70"/>
      <c r="J1008" s="70"/>
      <c r="K1008" s="70" t="s">
        <v>5</v>
      </c>
      <c r="L1008" s="70"/>
      <c r="M1008" s="70"/>
      <c r="N1008" s="70"/>
      <c r="O1008" s="70"/>
      <c r="P1008" s="70"/>
    </row>
    <row r="1009" spans="1:16" s="47" customFormat="1" ht="25.5" customHeight="1">
      <c r="A1009" s="23">
        <v>541</v>
      </c>
      <c r="B1009" s="81">
        <f>IF('入力(貼付）'!A547="","",'入力(貼付）'!A547)</f>
      </c>
      <c r="C1009" s="81"/>
      <c r="D1009" s="81"/>
      <c r="E1009" s="82">
        <f>IF('入力(貼付）'!B547="","",'入力(貼付）'!B547)</f>
      </c>
      <c r="F1009" s="83"/>
      <c r="G1009" s="83"/>
      <c r="H1009" s="83"/>
      <c r="I1009" s="83"/>
      <c r="J1009" s="84"/>
      <c r="K1009" s="85">
        <f>IF('入力(貼付）'!C547="","",'入力(貼付）'!E547)</f>
      </c>
      <c r="L1009" s="86"/>
      <c r="M1009" s="86"/>
      <c r="N1009" s="86"/>
      <c r="O1009" s="86"/>
      <c r="P1009" s="87"/>
    </row>
    <row r="1010" spans="1:16" s="47" customFormat="1" ht="25.5" customHeight="1">
      <c r="A1010" s="23">
        <v>542</v>
      </c>
      <c r="B1010" s="81">
        <f>IF('入力(貼付）'!A548="","",'入力(貼付）'!A548)</f>
      </c>
      <c r="C1010" s="81"/>
      <c r="D1010" s="81"/>
      <c r="E1010" s="82">
        <f>IF('入力(貼付）'!B548="","",'入力(貼付）'!B548)</f>
      </c>
      <c r="F1010" s="83"/>
      <c r="G1010" s="83"/>
      <c r="H1010" s="83"/>
      <c r="I1010" s="83"/>
      <c r="J1010" s="84"/>
      <c r="K1010" s="85">
        <f>IF('入力(貼付）'!C548="","",'入力(貼付）'!E548)</f>
      </c>
      <c r="L1010" s="86"/>
      <c r="M1010" s="86"/>
      <c r="N1010" s="86"/>
      <c r="O1010" s="86"/>
      <c r="P1010" s="87"/>
    </row>
    <row r="1011" spans="1:16" s="47" customFormat="1" ht="25.5" customHeight="1">
      <c r="A1011" s="23">
        <v>543</v>
      </c>
      <c r="B1011" s="81">
        <f>IF('入力(貼付）'!A549="","",'入力(貼付）'!A549)</f>
      </c>
      <c r="C1011" s="81"/>
      <c r="D1011" s="81"/>
      <c r="E1011" s="82">
        <f>IF('入力(貼付）'!B549="","",'入力(貼付）'!B549)</f>
      </c>
      <c r="F1011" s="83"/>
      <c r="G1011" s="83"/>
      <c r="H1011" s="83"/>
      <c r="I1011" s="83"/>
      <c r="J1011" s="84"/>
      <c r="K1011" s="85">
        <f>IF('入力(貼付）'!C549="","",'入力(貼付）'!E549)</f>
      </c>
      <c r="L1011" s="86"/>
      <c r="M1011" s="86"/>
      <c r="N1011" s="86"/>
      <c r="O1011" s="86"/>
      <c r="P1011" s="87"/>
    </row>
    <row r="1012" spans="1:16" s="47" customFormat="1" ht="25.5" customHeight="1">
      <c r="A1012" s="23">
        <v>544</v>
      </c>
      <c r="B1012" s="81">
        <f>IF('入力(貼付）'!A550="","",'入力(貼付）'!A550)</f>
      </c>
      <c r="C1012" s="81"/>
      <c r="D1012" s="81"/>
      <c r="E1012" s="82">
        <f>IF('入力(貼付）'!B550="","",'入力(貼付）'!B550)</f>
      </c>
      <c r="F1012" s="83"/>
      <c r="G1012" s="83"/>
      <c r="H1012" s="83"/>
      <c r="I1012" s="83"/>
      <c r="J1012" s="84"/>
      <c r="K1012" s="85">
        <f>IF('入力(貼付）'!C550="","",'入力(貼付）'!E550)</f>
      </c>
      <c r="L1012" s="86"/>
      <c r="M1012" s="86"/>
      <c r="N1012" s="86"/>
      <c r="O1012" s="86"/>
      <c r="P1012" s="87"/>
    </row>
    <row r="1013" spans="1:16" s="47" customFormat="1" ht="25.5" customHeight="1">
      <c r="A1013" s="23">
        <v>545</v>
      </c>
      <c r="B1013" s="81">
        <f>IF('入力(貼付）'!A551="","",'入力(貼付）'!A551)</f>
      </c>
      <c r="C1013" s="81"/>
      <c r="D1013" s="81"/>
      <c r="E1013" s="82">
        <f>IF('入力(貼付）'!B551="","",'入力(貼付）'!B551)</f>
      </c>
      <c r="F1013" s="83"/>
      <c r="G1013" s="83"/>
      <c r="H1013" s="83"/>
      <c r="I1013" s="83"/>
      <c r="J1013" s="84"/>
      <c r="K1013" s="85">
        <f>IF('入力(貼付）'!C551="","",'入力(貼付）'!E551)</f>
      </c>
      <c r="L1013" s="86"/>
      <c r="M1013" s="86"/>
      <c r="N1013" s="86"/>
      <c r="O1013" s="86"/>
      <c r="P1013" s="87"/>
    </row>
    <row r="1014" spans="1:16" s="47" customFormat="1" ht="25.5" customHeight="1">
      <c r="A1014" s="23">
        <v>546</v>
      </c>
      <c r="B1014" s="81">
        <f>IF('入力(貼付）'!A552="","",'入力(貼付）'!A552)</f>
      </c>
      <c r="C1014" s="81"/>
      <c r="D1014" s="81"/>
      <c r="E1014" s="82">
        <f>IF('入力(貼付）'!B552="","",'入力(貼付）'!B552)</f>
      </c>
      <c r="F1014" s="83"/>
      <c r="G1014" s="83"/>
      <c r="H1014" s="83"/>
      <c r="I1014" s="83"/>
      <c r="J1014" s="84"/>
      <c r="K1014" s="85">
        <f>IF('入力(貼付）'!C552="","",'入力(貼付）'!E552)</f>
      </c>
      <c r="L1014" s="86"/>
      <c r="M1014" s="86"/>
      <c r="N1014" s="86"/>
      <c r="O1014" s="86"/>
      <c r="P1014" s="87"/>
    </row>
    <row r="1015" spans="1:16" s="47" customFormat="1" ht="25.5" customHeight="1">
      <c r="A1015" s="23">
        <v>547</v>
      </c>
      <c r="B1015" s="81">
        <f>IF('入力(貼付）'!A553="","",'入力(貼付）'!A553)</f>
      </c>
      <c r="C1015" s="81"/>
      <c r="D1015" s="81"/>
      <c r="E1015" s="82">
        <f>IF('入力(貼付）'!B553="","",'入力(貼付）'!B553)</f>
      </c>
      <c r="F1015" s="83"/>
      <c r="G1015" s="83"/>
      <c r="H1015" s="83"/>
      <c r="I1015" s="83"/>
      <c r="J1015" s="84"/>
      <c r="K1015" s="85">
        <f>IF('入力(貼付）'!C553="","",'入力(貼付）'!E553)</f>
      </c>
      <c r="L1015" s="86"/>
      <c r="M1015" s="86"/>
      <c r="N1015" s="86"/>
      <c r="O1015" s="86"/>
      <c r="P1015" s="87"/>
    </row>
    <row r="1016" spans="1:16" s="47" customFormat="1" ht="25.5" customHeight="1">
      <c r="A1016" s="23">
        <v>548</v>
      </c>
      <c r="B1016" s="81">
        <f>IF('入力(貼付）'!A554="","",'入力(貼付）'!A554)</f>
      </c>
      <c r="C1016" s="81"/>
      <c r="D1016" s="81"/>
      <c r="E1016" s="82">
        <f>IF('入力(貼付）'!B554="","",'入力(貼付）'!B554)</f>
      </c>
      <c r="F1016" s="83"/>
      <c r="G1016" s="83"/>
      <c r="H1016" s="83"/>
      <c r="I1016" s="83"/>
      <c r="J1016" s="84"/>
      <c r="K1016" s="85">
        <f>IF('入力(貼付）'!C554="","",'入力(貼付）'!E554)</f>
      </c>
      <c r="L1016" s="86"/>
      <c r="M1016" s="86"/>
      <c r="N1016" s="86"/>
      <c r="O1016" s="86"/>
      <c r="P1016" s="87"/>
    </row>
    <row r="1017" spans="1:16" s="47" customFormat="1" ht="25.5" customHeight="1">
      <c r="A1017" s="23">
        <v>549</v>
      </c>
      <c r="B1017" s="81">
        <f>IF('入力(貼付）'!A555="","",'入力(貼付）'!A555)</f>
      </c>
      <c r="C1017" s="81"/>
      <c r="D1017" s="81"/>
      <c r="E1017" s="82">
        <f>IF('入力(貼付）'!B555="","",'入力(貼付）'!B555)</f>
      </c>
      <c r="F1017" s="83"/>
      <c r="G1017" s="83"/>
      <c r="H1017" s="83"/>
      <c r="I1017" s="83"/>
      <c r="J1017" s="84"/>
      <c r="K1017" s="85">
        <f>IF('入力(貼付）'!C555="","",'入力(貼付）'!E555)</f>
      </c>
      <c r="L1017" s="86"/>
      <c r="M1017" s="86"/>
      <c r="N1017" s="86"/>
      <c r="O1017" s="86"/>
      <c r="P1017" s="87"/>
    </row>
    <row r="1018" spans="1:16" s="47" customFormat="1" ht="25.5" customHeight="1">
      <c r="A1018" s="23">
        <v>550</v>
      </c>
      <c r="B1018" s="81">
        <f>IF('入力(貼付）'!A556="","",'入力(貼付）'!A556)</f>
      </c>
      <c r="C1018" s="81"/>
      <c r="D1018" s="81"/>
      <c r="E1018" s="82">
        <f>IF('入力(貼付）'!B556="","",'入力(貼付）'!B556)</f>
      </c>
      <c r="F1018" s="83"/>
      <c r="G1018" s="83"/>
      <c r="H1018" s="83"/>
      <c r="I1018" s="83"/>
      <c r="J1018" s="84"/>
      <c r="K1018" s="85">
        <f>IF('入力(貼付）'!C556="","",'入力(貼付）'!E556)</f>
      </c>
      <c r="L1018" s="86"/>
      <c r="M1018" s="86"/>
      <c r="N1018" s="86"/>
      <c r="O1018" s="86"/>
      <c r="P1018" s="87"/>
    </row>
    <row r="1019" spans="1:16" s="47" customFormat="1" ht="25.5" customHeight="1">
      <c r="A1019" s="23">
        <v>551</v>
      </c>
      <c r="B1019" s="81">
        <f>IF('入力(貼付）'!A557="","",'入力(貼付）'!A557)</f>
      </c>
      <c r="C1019" s="81"/>
      <c r="D1019" s="81"/>
      <c r="E1019" s="82">
        <f>IF('入力(貼付）'!B557="","",'入力(貼付）'!B557)</f>
      </c>
      <c r="F1019" s="83"/>
      <c r="G1019" s="83"/>
      <c r="H1019" s="83"/>
      <c r="I1019" s="83"/>
      <c r="J1019" s="84"/>
      <c r="K1019" s="85">
        <f>IF('入力(貼付）'!C557="","",'入力(貼付）'!E557)</f>
      </c>
      <c r="L1019" s="86"/>
      <c r="M1019" s="86"/>
      <c r="N1019" s="86"/>
      <c r="O1019" s="86"/>
      <c r="P1019" s="87"/>
    </row>
    <row r="1020" spans="1:16" s="47" customFormat="1" ht="25.5" customHeight="1">
      <c r="A1020" s="23">
        <v>552</v>
      </c>
      <c r="B1020" s="81">
        <f>IF('入力(貼付）'!A558="","",'入力(貼付）'!A558)</f>
      </c>
      <c r="C1020" s="81"/>
      <c r="D1020" s="81"/>
      <c r="E1020" s="82">
        <f>IF('入力(貼付）'!B558="","",'入力(貼付）'!B558)</f>
      </c>
      <c r="F1020" s="83"/>
      <c r="G1020" s="83"/>
      <c r="H1020" s="83"/>
      <c r="I1020" s="83"/>
      <c r="J1020" s="84"/>
      <c r="K1020" s="85">
        <f>IF('入力(貼付）'!C558="","",'入力(貼付）'!E558)</f>
      </c>
      <c r="L1020" s="86"/>
      <c r="M1020" s="86"/>
      <c r="N1020" s="86"/>
      <c r="O1020" s="86"/>
      <c r="P1020" s="87"/>
    </row>
    <row r="1021" spans="1:16" s="47" customFormat="1" ht="25.5" customHeight="1">
      <c r="A1021" s="23">
        <v>553</v>
      </c>
      <c r="B1021" s="81">
        <f>IF('入力(貼付）'!A559="","",'入力(貼付）'!A559)</f>
      </c>
      <c r="C1021" s="81"/>
      <c r="D1021" s="81"/>
      <c r="E1021" s="82">
        <f>IF('入力(貼付）'!B559="","",'入力(貼付）'!B559)</f>
      </c>
      <c r="F1021" s="83"/>
      <c r="G1021" s="83"/>
      <c r="H1021" s="83"/>
      <c r="I1021" s="83"/>
      <c r="J1021" s="84"/>
      <c r="K1021" s="85">
        <f>IF('入力(貼付）'!C559="","",'入力(貼付）'!E559)</f>
      </c>
      <c r="L1021" s="86"/>
      <c r="M1021" s="86"/>
      <c r="N1021" s="86"/>
      <c r="O1021" s="86"/>
      <c r="P1021" s="87"/>
    </row>
    <row r="1022" spans="1:16" s="47" customFormat="1" ht="25.5" customHeight="1">
      <c r="A1022" s="23">
        <v>554</v>
      </c>
      <c r="B1022" s="81">
        <f>IF('入力(貼付）'!A560="","",'入力(貼付）'!A560)</f>
      </c>
      <c r="C1022" s="81"/>
      <c r="D1022" s="81"/>
      <c r="E1022" s="82">
        <f>IF('入力(貼付）'!B560="","",'入力(貼付）'!B560)</f>
      </c>
      <c r="F1022" s="83"/>
      <c r="G1022" s="83"/>
      <c r="H1022" s="83"/>
      <c r="I1022" s="83"/>
      <c r="J1022" s="84"/>
      <c r="K1022" s="85">
        <f>IF('入力(貼付）'!C560="","",'入力(貼付）'!E560)</f>
      </c>
      <c r="L1022" s="86"/>
      <c r="M1022" s="86"/>
      <c r="N1022" s="86"/>
      <c r="O1022" s="86"/>
      <c r="P1022" s="87"/>
    </row>
    <row r="1023" spans="1:16" s="47" customFormat="1" ht="25.5" customHeight="1">
      <c r="A1023" s="23">
        <v>555</v>
      </c>
      <c r="B1023" s="81">
        <f>IF('入力(貼付）'!A561="","",'入力(貼付）'!A561)</f>
      </c>
      <c r="C1023" s="81"/>
      <c r="D1023" s="81"/>
      <c r="E1023" s="82">
        <f>IF('入力(貼付）'!B561="","",'入力(貼付）'!B561)</f>
      </c>
      <c r="F1023" s="83"/>
      <c r="G1023" s="83"/>
      <c r="H1023" s="83"/>
      <c r="I1023" s="83"/>
      <c r="J1023" s="84"/>
      <c r="K1023" s="85">
        <f>IF('入力(貼付）'!C561="","",'入力(貼付）'!E561)</f>
      </c>
      <c r="L1023" s="86"/>
      <c r="M1023" s="86"/>
      <c r="N1023" s="86"/>
      <c r="O1023" s="86"/>
      <c r="P1023" s="87"/>
    </row>
    <row r="1024" spans="1:16" s="47" customFormat="1" ht="25.5" customHeight="1">
      <c r="A1024" s="23">
        <v>556</v>
      </c>
      <c r="B1024" s="81">
        <f>IF('入力(貼付）'!A562="","",'入力(貼付）'!A562)</f>
      </c>
      <c r="C1024" s="81"/>
      <c r="D1024" s="81"/>
      <c r="E1024" s="82">
        <f>IF('入力(貼付）'!B562="","",'入力(貼付）'!B562)</f>
      </c>
      <c r="F1024" s="83"/>
      <c r="G1024" s="83"/>
      <c r="H1024" s="83"/>
      <c r="I1024" s="83"/>
      <c r="J1024" s="84"/>
      <c r="K1024" s="85">
        <f>IF('入力(貼付）'!C562="","",'入力(貼付）'!E562)</f>
      </c>
      <c r="L1024" s="86"/>
      <c r="M1024" s="86"/>
      <c r="N1024" s="86"/>
      <c r="O1024" s="86"/>
      <c r="P1024" s="87"/>
    </row>
    <row r="1025" spans="1:16" s="47" customFormat="1" ht="25.5" customHeight="1">
      <c r="A1025" s="23">
        <v>557</v>
      </c>
      <c r="B1025" s="81">
        <f>IF('入力(貼付）'!A563="","",'入力(貼付）'!A563)</f>
      </c>
      <c r="C1025" s="81"/>
      <c r="D1025" s="81"/>
      <c r="E1025" s="82">
        <f>IF('入力(貼付）'!B563="","",'入力(貼付）'!B563)</f>
      </c>
      <c r="F1025" s="83"/>
      <c r="G1025" s="83"/>
      <c r="H1025" s="83"/>
      <c r="I1025" s="83"/>
      <c r="J1025" s="84"/>
      <c r="K1025" s="85">
        <f>IF('入力(貼付）'!C563="","",'入力(貼付）'!E563)</f>
      </c>
      <c r="L1025" s="86"/>
      <c r="M1025" s="86"/>
      <c r="N1025" s="86"/>
      <c r="O1025" s="86"/>
      <c r="P1025" s="87"/>
    </row>
    <row r="1026" spans="1:16" s="47" customFormat="1" ht="25.5" customHeight="1">
      <c r="A1026" s="23">
        <v>558</v>
      </c>
      <c r="B1026" s="81">
        <f>IF('入力(貼付）'!A564="","",'入力(貼付）'!A564)</f>
      </c>
      <c r="C1026" s="81"/>
      <c r="D1026" s="81"/>
      <c r="E1026" s="82">
        <f>IF('入力(貼付）'!B564="","",'入力(貼付）'!B564)</f>
      </c>
      <c r="F1026" s="83"/>
      <c r="G1026" s="83"/>
      <c r="H1026" s="83"/>
      <c r="I1026" s="83"/>
      <c r="J1026" s="84"/>
      <c r="K1026" s="85">
        <f>IF('入力(貼付）'!C564="","",'入力(貼付）'!E564)</f>
      </c>
      <c r="L1026" s="86"/>
      <c r="M1026" s="86"/>
      <c r="N1026" s="86"/>
      <c r="O1026" s="86"/>
      <c r="P1026" s="87"/>
    </row>
    <row r="1027" spans="1:16" s="47" customFormat="1" ht="25.5" customHeight="1">
      <c r="A1027" s="23">
        <v>559</v>
      </c>
      <c r="B1027" s="81">
        <f>IF('入力(貼付）'!A565="","",'入力(貼付）'!A565)</f>
      </c>
      <c r="C1027" s="81"/>
      <c r="D1027" s="81"/>
      <c r="E1027" s="82">
        <f>IF('入力(貼付）'!B565="","",'入力(貼付）'!B565)</f>
      </c>
      <c r="F1027" s="83"/>
      <c r="G1027" s="83"/>
      <c r="H1027" s="83"/>
      <c r="I1027" s="83"/>
      <c r="J1027" s="84"/>
      <c r="K1027" s="85">
        <f>IF('入力(貼付）'!C565="","",'入力(貼付）'!E565)</f>
      </c>
      <c r="L1027" s="86"/>
      <c r="M1027" s="86"/>
      <c r="N1027" s="86"/>
      <c r="O1027" s="86"/>
      <c r="P1027" s="87"/>
    </row>
    <row r="1028" spans="1:16" s="47" customFormat="1" ht="25.5" customHeight="1">
      <c r="A1028" s="23">
        <v>560</v>
      </c>
      <c r="B1028" s="81">
        <f>IF('入力(貼付）'!A566="","",'入力(貼付）'!A566)</f>
      </c>
      <c r="C1028" s="81"/>
      <c r="D1028" s="81"/>
      <c r="E1028" s="82">
        <f>IF('入力(貼付）'!B566="","",'入力(貼付）'!B566)</f>
      </c>
      <c r="F1028" s="83"/>
      <c r="G1028" s="83"/>
      <c r="H1028" s="83"/>
      <c r="I1028" s="83"/>
      <c r="J1028" s="84"/>
      <c r="K1028" s="85">
        <f>IF('入力(貼付）'!C566="","",'入力(貼付）'!E566)</f>
      </c>
      <c r="L1028" s="86"/>
      <c r="M1028" s="86"/>
      <c r="N1028" s="86"/>
      <c r="O1028" s="86"/>
      <c r="P1028" s="87"/>
    </row>
    <row r="1029" spans="1:16" s="47" customFormat="1" ht="25.5" customHeight="1">
      <c r="A1029" s="88" t="s">
        <v>12</v>
      </c>
      <c r="B1029" s="89"/>
      <c r="C1029" s="89"/>
      <c r="D1029" s="90"/>
      <c r="E1029" s="91">
        <f>IF(COUNT(B1009:D1028)=0,"",COUNT(B1009:D1028))</f>
      </c>
      <c r="F1029" s="92"/>
      <c r="G1029" s="92"/>
      <c r="H1029" s="92"/>
      <c r="I1029" s="92"/>
      <c r="J1029" s="11" t="s">
        <v>6</v>
      </c>
      <c r="K1029" s="85">
        <f>IF(SUM(K1009:P1028)=0,"",SUM(K1009:P1028))</f>
      </c>
      <c r="L1029" s="86"/>
      <c r="M1029" s="86"/>
      <c r="N1029" s="86"/>
      <c r="O1029" s="86"/>
      <c r="P1029" s="87"/>
    </row>
    <row r="1030" spans="1:16" s="47" customFormat="1" ht="13.5">
      <c r="A1030" s="38" t="s">
        <v>36</v>
      </c>
      <c r="B1030" s="38"/>
      <c r="C1030" s="38"/>
      <c r="D1030" s="38"/>
      <c r="E1030" s="38"/>
      <c r="F1030" s="38"/>
      <c r="G1030" s="7"/>
      <c r="H1030" s="7"/>
      <c r="I1030" s="7"/>
      <c r="J1030" s="7"/>
      <c r="K1030" s="4"/>
      <c r="L1030" s="4"/>
      <c r="M1030" s="4"/>
      <c r="N1030" s="4"/>
      <c r="O1030" s="39"/>
      <c r="P1030" s="4"/>
    </row>
    <row r="1031" spans="1:16" s="47" customFormat="1" ht="13.5">
      <c r="A1031" s="38" t="s">
        <v>37</v>
      </c>
      <c r="B1031" s="38"/>
      <c r="C1031" s="38"/>
      <c r="D1031" s="38"/>
      <c r="E1031" s="38"/>
      <c r="F1031" s="38"/>
      <c r="G1031" s="7"/>
      <c r="H1031" s="7"/>
      <c r="I1031" s="7"/>
      <c r="J1031" s="7"/>
      <c r="K1031" s="4"/>
      <c r="L1031" s="4"/>
      <c r="M1031" s="4"/>
      <c r="N1031" s="4"/>
      <c r="O1031" s="39"/>
      <c r="P1031" s="4"/>
    </row>
    <row r="1032" spans="1:16" s="47" customFormat="1" ht="13.5">
      <c r="A1032" s="38" t="s">
        <v>38</v>
      </c>
      <c r="B1032" s="38"/>
      <c r="C1032" s="38"/>
      <c r="D1032" s="38"/>
      <c r="E1032" s="38"/>
      <c r="F1032" s="38"/>
      <c r="G1032" s="7"/>
      <c r="H1032" s="7"/>
      <c r="I1032" s="7"/>
      <c r="J1032" s="7"/>
      <c r="K1032" s="4"/>
      <c r="L1032" s="4"/>
      <c r="M1032" s="4"/>
      <c r="N1032" s="4"/>
      <c r="O1032" s="39"/>
      <c r="P1032" s="4"/>
    </row>
    <row r="1033" spans="1:16" s="47" customFormat="1" ht="13.5">
      <c r="A1033" s="40" t="s">
        <v>39</v>
      </c>
      <c r="B1033" s="7"/>
      <c r="C1033" s="7"/>
      <c r="D1033" s="7"/>
      <c r="E1033" s="7"/>
      <c r="F1033" s="7"/>
      <c r="G1033" s="70" t="s">
        <v>40</v>
      </c>
      <c r="H1033" s="70"/>
      <c r="I1033" s="70"/>
      <c r="J1033" s="70"/>
      <c r="K1033" s="70"/>
      <c r="L1033" s="70"/>
      <c r="M1033" s="70"/>
      <c r="N1033" s="70"/>
      <c r="O1033" s="70"/>
      <c r="P1033" s="70"/>
    </row>
    <row r="1034" spans="1:16" s="47" customFormat="1" ht="25.5" customHeight="1">
      <c r="A1034" s="70" t="s">
        <v>41</v>
      </c>
      <c r="B1034" s="70"/>
      <c r="C1034" s="70" t="s">
        <v>42</v>
      </c>
      <c r="D1034" s="70"/>
      <c r="E1034" s="41"/>
      <c r="F1034" s="41"/>
      <c r="G1034" s="93">
        <f>IF(E1029="","",'入力(貼付）'!$D$2)</f>
      </c>
      <c r="H1034" s="93"/>
      <c r="I1034" s="88"/>
      <c r="J1034" s="42" t="s">
        <v>6</v>
      </c>
      <c r="K1034" s="94">
        <f>IF(K1029="","",'入力(貼付）'!$E$2)</f>
      </c>
      <c r="L1034" s="95"/>
      <c r="M1034" s="95"/>
      <c r="N1034" s="95"/>
      <c r="O1034" s="95"/>
      <c r="P1034" s="43" t="s">
        <v>43</v>
      </c>
    </row>
    <row r="1035" spans="1:16" s="47" customFormat="1" ht="22.5" customHeight="1">
      <c r="A1035" s="93"/>
      <c r="B1035" s="93"/>
      <c r="C1035" s="96"/>
      <c r="D1035" s="96"/>
      <c r="E1035" s="44"/>
      <c r="F1035" s="44"/>
      <c r="G1035" s="45"/>
      <c r="H1035" s="44"/>
      <c r="I1035" s="4"/>
      <c r="J1035" s="4"/>
      <c r="K1035" s="4"/>
      <c r="L1035" s="4"/>
      <c r="M1035" s="4"/>
      <c r="N1035" s="4"/>
      <c r="O1035" s="45"/>
      <c r="P1035" s="4"/>
    </row>
    <row r="1036" spans="1:16" s="47" customFormat="1" ht="22.5" customHeight="1">
      <c r="A1036" s="93"/>
      <c r="B1036" s="93"/>
      <c r="C1036" s="96"/>
      <c r="D1036" s="96"/>
      <c r="E1036" s="46"/>
      <c r="F1036" s="46"/>
      <c r="G1036" s="61" t="s">
        <v>92</v>
      </c>
      <c r="H1036" s="61"/>
      <c r="I1036" s="61"/>
      <c r="J1036" s="69">
        <f>IF(B1009="","",$J$37)</f>
      </c>
      <c r="K1036" s="69"/>
      <c r="L1036" s="69"/>
      <c r="M1036" s="69"/>
      <c r="N1036" s="69"/>
      <c r="O1036" s="69"/>
      <c r="P1036" s="69"/>
    </row>
    <row r="1037" spans="1:16" s="47" customFormat="1" ht="13.5">
      <c r="A1037" s="71" t="s">
        <v>11</v>
      </c>
      <c r="B1037" s="71"/>
      <c r="C1037" s="71"/>
      <c r="D1037" s="71"/>
      <c r="E1037" s="71"/>
      <c r="F1037" s="71"/>
      <c r="G1037" s="71"/>
      <c r="H1037" s="9"/>
      <c r="I1037" s="4"/>
      <c r="J1037" s="4"/>
      <c r="K1037" s="4"/>
      <c r="L1037" s="4"/>
      <c r="M1037" s="7" t="s">
        <v>15</v>
      </c>
      <c r="N1037" s="4"/>
      <c r="O1037" s="5"/>
      <c r="P1037" s="2"/>
    </row>
    <row r="1038" spans="1:16" s="47" customFormat="1" ht="13.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</row>
    <row r="1039" spans="1:111" s="1" customFormat="1" ht="24">
      <c r="A1039" s="72" t="s">
        <v>0</v>
      </c>
      <c r="B1039" s="72"/>
      <c r="C1039" s="72"/>
      <c r="D1039" s="72"/>
      <c r="E1039" s="72"/>
      <c r="F1039" s="72"/>
      <c r="G1039" s="72"/>
      <c r="H1039" s="72"/>
      <c r="I1039" s="72"/>
      <c r="J1039" s="72"/>
      <c r="K1039" s="72"/>
      <c r="L1039" s="72"/>
      <c r="M1039" s="72"/>
      <c r="N1039" s="72"/>
      <c r="O1039" s="72"/>
      <c r="P1039" s="72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  <c r="CW1039" s="3"/>
      <c r="CX1039" s="3"/>
      <c r="CY1039" s="3"/>
      <c r="CZ1039" s="3"/>
      <c r="DA1039" s="3"/>
      <c r="DB1039" s="3"/>
      <c r="DC1039" s="3"/>
      <c r="DD1039" s="3"/>
      <c r="DE1039" s="3"/>
      <c r="DF1039" s="3"/>
      <c r="DG1039" s="3"/>
    </row>
    <row r="1040" spans="1:16" s="47" customFormat="1" ht="13.5">
      <c r="A1040" s="6"/>
      <c r="B1040" s="6"/>
      <c r="C1040" s="6"/>
      <c r="D1040" s="2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2"/>
      <c r="P1040" s="4"/>
    </row>
    <row r="1041" spans="1:16" s="47" customFormat="1" ht="22.5" customHeight="1">
      <c r="A1041" s="73" t="s">
        <v>10</v>
      </c>
      <c r="B1041" s="73"/>
      <c r="C1041" s="73"/>
      <c r="D1041" s="73"/>
      <c r="E1041" s="74" t="s">
        <v>8</v>
      </c>
      <c r="F1041" s="74"/>
      <c r="G1041" s="74"/>
      <c r="H1041" s="74" t="s">
        <v>1</v>
      </c>
      <c r="I1041" s="74"/>
      <c r="J1041" s="74"/>
      <c r="K1041" s="74" t="s">
        <v>13</v>
      </c>
      <c r="L1041" s="74"/>
      <c r="M1041" s="74"/>
      <c r="N1041" s="74" t="s">
        <v>3</v>
      </c>
      <c r="O1041" s="74"/>
      <c r="P1041" s="74"/>
    </row>
    <row r="1042" spans="1:16" s="47" customFormat="1" ht="25.5" customHeight="1">
      <c r="A1042" s="75">
        <f>IF($M1042="","",'入力(貼付）'!$A$2)</f>
      </c>
      <c r="B1042" s="75"/>
      <c r="C1042" s="75"/>
      <c r="D1042" s="75"/>
      <c r="E1042" s="76">
        <f>IF($M1042="","",'入力(貼付）'!$B$2)</f>
      </c>
      <c r="F1042" s="76"/>
      <c r="G1042" s="76"/>
      <c r="H1042" s="76">
        <f>IF($M1042="","",'入力(貼付）'!$C$2)</f>
      </c>
      <c r="I1042" s="76"/>
      <c r="J1042" s="76"/>
      <c r="K1042" s="37">
        <f>IF($M1042="","",29)</f>
      </c>
      <c r="L1042" s="26" t="s">
        <v>26</v>
      </c>
      <c r="M1042" s="36">
        <f>IF('入力(貼付）'!$F$2&lt;29,"",'入力(貼付）'!$F$2)</f>
      </c>
      <c r="N1042" s="77">
        <f>IF(K1042="","",30)</f>
      </c>
      <c r="O1042" s="77"/>
      <c r="P1042" s="77"/>
    </row>
    <row r="1043" spans="1:16" s="47" customFormat="1" ht="25.5" customHeight="1">
      <c r="A1043" s="74" t="s">
        <v>2</v>
      </c>
      <c r="B1043" s="74"/>
      <c r="C1043" s="74"/>
      <c r="D1043" s="74"/>
      <c r="E1043" s="78">
        <f>IF(M1042="","",$E$7)</f>
      </c>
      <c r="F1043" s="79"/>
      <c r="G1043" s="79"/>
      <c r="H1043" s="79"/>
      <c r="I1043" s="79"/>
      <c r="J1043" s="79"/>
      <c r="K1043" s="79"/>
      <c r="L1043" s="79"/>
      <c r="M1043" s="79"/>
      <c r="N1043" s="79"/>
      <c r="O1043" s="79"/>
      <c r="P1043" s="80"/>
    </row>
    <row r="1044" spans="1:16" s="47" customFormat="1" ht="16.5" customHeight="1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2"/>
      <c r="P1044" s="10" t="s">
        <v>14</v>
      </c>
    </row>
    <row r="1045" spans="1:16" s="47" customFormat="1" ht="22.5" customHeight="1">
      <c r="A1045" s="8" t="s">
        <v>4</v>
      </c>
      <c r="B1045" s="70" t="s">
        <v>7</v>
      </c>
      <c r="C1045" s="70"/>
      <c r="D1045" s="70"/>
      <c r="E1045" s="70" t="s">
        <v>9</v>
      </c>
      <c r="F1045" s="70"/>
      <c r="G1045" s="70"/>
      <c r="H1045" s="70"/>
      <c r="I1045" s="70"/>
      <c r="J1045" s="70"/>
      <c r="K1045" s="70" t="s">
        <v>5</v>
      </c>
      <c r="L1045" s="70"/>
      <c r="M1045" s="70"/>
      <c r="N1045" s="70"/>
      <c r="O1045" s="70"/>
      <c r="P1045" s="70"/>
    </row>
    <row r="1046" spans="1:16" s="47" customFormat="1" ht="25.5" customHeight="1">
      <c r="A1046" s="23">
        <v>561</v>
      </c>
      <c r="B1046" s="81">
        <f>IF('入力(貼付）'!A567="","",'入力(貼付）'!A567)</f>
      </c>
      <c r="C1046" s="81"/>
      <c r="D1046" s="81"/>
      <c r="E1046" s="82">
        <f>IF('入力(貼付）'!B567="","",'入力(貼付）'!B567)</f>
      </c>
      <c r="F1046" s="83"/>
      <c r="G1046" s="83"/>
      <c r="H1046" s="83"/>
      <c r="I1046" s="83"/>
      <c r="J1046" s="84"/>
      <c r="K1046" s="85">
        <f>IF('入力(貼付）'!C567="","",'入力(貼付）'!E567)</f>
      </c>
      <c r="L1046" s="86"/>
      <c r="M1046" s="86"/>
      <c r="N1046" s="86"/>
      <c r="O1046" s="86"/>
      <c r="P1046" s="87"/>
    </row>
    <row r="1047" spans="1:16" s="47" customFormat="1" ht="25.5" customHeight="1">
      <c r="A1047" s="23">
        <v>562</v>
      </c>
      <c r="B1047" s="81">
        <f>IF('入力(貼付）'!A568="","",'入力(貼付）'!A568)</f>
      </c>
      <c r="C1047" s="81"/>
      <c r="D1047" s="81"/>
      <c r="E1047" s="82">
        <f>IF('入力(貼付）'!B568="","",'入力(貼付）'!B568)</f>
      </c>
      <c r="F1047" s="83"/>
      <c r="G1047" s="83"/>
      <c r="H1047" s="83"/>
      <c r="I1047" s="83"/>
      <c r="J1047" s="84"/>
      <c r="K1047" s="85">
        <f>IF('入力(貼付）'!C568="","",'入力(貼付）'!E568)</f>
      </c>
      <c r="L1047" s="86"/>
      <c r="M1047" s="86"/>
      <c r="N1047" s="86"/>
      <c r="O1047" s="86"/>
      <c r="P1047" s="87"/>
    </row>
    <row r="1048" spans="1:16" s="47" customFormat="1" ht="25.5" customHeight="1">
      <c r="A1048" s="23">
        <v>563</v>
      </c>
      <c r="B1048" s="81">
        <f>IF('入力(貼付）'!A569="","",'入力(貼付）'!A569)</f>
      </c>
      <c r="C1048" s="81"/>
      <c r="D1048" s="81"/>
      <c r="E1048" s="82">
        <f>IF('入力(貼付）'!B569="","",'入力(貼付）'!B569)</f>
      </c>
      <c r="F1048" s="83"/>
      <c r="G1048" s="83"/>
      <c r="H1048" s="83"/>
      <c r="I1048" s="83"/>
      <c r="J1048" s="84"/>
      <c r="K1048" s="85">
        <f>IF('入力(貼付）'!C569="","",'入力(貼付）'!E569)</f>
      </c>
      <c r="L1048" s="86"/>
      <c r="M1048" s="86"/>
      <c r="N1048" s="86"/>
      <c r="O1048" s="86"/>
      <c r="P1048" s="87"/>
    </row>
    <row r="1049" spans="1:16" s="47" customFormat="1" ht="25.5" customHeight="1">
      <c r="A1049" s="23">
        <v>564</v>
      </c>
      <c r="B1049" s="81">
        <f>IF('入力(貼付）'!A570="","",'入力(貼付）'!A570)</f>
      </c>
      <c r="C1049" s="81"/>
      <c r="D1049" s="81"/>
      <c r="E1049" s="82">
        <f>IF('入力(貼付）'!B570="","",'入力(貼付）'!B570)</f>
      </c>
      <c r="F1049" s="83"/>
      <c r="G1049" s="83"/>
      <c r="H1049" s="83"/>
      <c r="I1049" s="83"/>
      <c r="J1049" s="84"/>
      <c r="K1049" s="85">
        <f>IF('入力(貼付）'!C570="","",'入力(貼付）'!E570)</f>
      </c>
      <c r="L1049" s="86"/>
      <c r="M1049" s="86"/>
      <c r="N1049" s="86"/>
      <c r="O1049" s="86"/>
      <c r="P1049" s="87"/>
    </row>
    <row r="1050" spans="1:16" s="47" customFormat="1" ht="25.5" customHeight="1">
      <c r="A1050" s="23">
        <v>565</v>
      </c>
      <c r="B1050" s="81">
        <f>IF('入力(貼付）'!A571="","",'入力(貼付）'!A571)</f>
      </c>
      <c r="C1050" s="81"/>
      <c r="D1050" s="81"/>
      <c r="E1050" s="82">
        <f>IF('入力(貼付）'!B571="","",'入力(貼付）'!B571)</f>
      </c>
      <c r="F1050" s="83"/>
      <c r="G1050" s="83"/>
      <c r="H1050" s="83"/>
      <c r="I1050" s="83"/>
      <c r="J1050" s="84"/>
      <c r="K1050" s="85">
        <f>IF('入力(貼付）'!C571="","",'入力(貼付）'!E571)</f>
      </c>
      <c r="L1050" s="86"/>
      <c r="M1050" s="86"/>
      <c r="N1050" s="86"/>
      <c r="O1050" s="86"/>
      <c r="P1050" s="87"/>
    </row>
    <row r="1051" spans="1:16" s="47" customFormat="1" ht="25.5" customHeight="1">
      <c r="A1051" s="23">
        <v>566</v>
      </c>
      <c r="B1051" s="81">
        <f>IF('入力(貼付）'!A572="","",'入力(貼付）'!A572)</f>
      </c>
      <c r="C1051" s="81"/>
      <c r="D1051" s="81"/>
      <c r="E1051" s="82">
        <f>IF('入力(貼付）'!B572="","",'入力(貼付）'!B572)</f>
      </c>
      <c r="F1051" s="83"/>
      <c r="G1051" s="83"/>
      <c r="H1051" s="83"/>
      <c r="I1051" s="83"/>
      <c r="J1051" s="84"/>
      <c r="K1051" s="85">
        <f>IF('入力(貼付）'!C572="","",'入力(貼付）'!E572)</f>
      </c>
      <c r="L1051" s="86"/>
      <c r="M1051" s="86"/>
      <c r="N1051" s="86"/>
      <c r="O1051" s="86"/>
      <c r="P1051" s="87"/>
    </row>
    <row r="1052" spans="1:16" s="47" customFormat="1" ht="25.5" customHeight="1">
      <c r="A1052" s="23">
        <v>567</v>
      </c>
      <c r="B1052" s="81">
        <f>IF('入力(貼付）'!A573="","",'入力(貼付）'!A573)</f>
      </c>
      <c r="C1052" s="81"/>
      <c r="D1052" s="81"/>
      <c r="E1052" s="82">
        <f>IF('入力(貼付）'!B573="","",'入力(貼付）'!B573)</f>
      </c>
      <c r="F1052" s="83"/>
      <c r="G1052" s="83"/>
      <c r="H1052" s="83"/>
      <c r="I1052" s="83"/>
      <c r="J1052" s="84"/>
      <c r="K1052" s="85">
        <f>IF('入力(貼付）'!C573="","",'入力(貼付）'!E573)</f>
      </c>
      <c r="L1052" s="86"/>
      <c r="M1052" s="86"/>
      <c r="N1052" s="86"/>
      <c r="O1052" s="86"/>
      <c r="P1052" s="87"/>
    </row>
    <row r="1053" spans="1:16" s="47" customFormat="1" ht="25.5" customHeight="1">
      <c r="A1053" s="23">
        <v>568</v>
      </c>
      <c r="B1053" s="81">
        <f>IF('入力(貼付）'!A574="","",'入力(貼付）'!A574)</f>
      </c>
      <c r="C1053" s="81"/>
      <c r="D1053" s="81"/>
      <c r="E1053" s="82">
        <f>IF('入力(貼付）'!B574="","",'入力(貼付）'!B574)</f>
      </c>
      <c r="F1053" s="83"/>
      <c r="G1053" s="83"/>
      <c r="H1053" s="83"/>
      <c r="I1053" s="83"/>
      <c r="J1053" s="84"/>
      <c r="K1053" s="85">
        <f>IF('入力(貼付）'!C574="","",'入力(貼付）'!E574)</f>
      </c>
      <c r="L1053" s="86"/>
      <c r="M1053" s="86"/>
      <c r="N1053" s="86"/>
      <c r="O1053" s="86"/>
      <c r="P1053" s="87"/>
    </row>
    <row r="1054" spans="1:16" s="47" customFormat="1" ht="25.5" customHeight="1">
      <c r="A1054" s="23">
        <v>569</v>
      </c>
      <c r="B1054" s="81">
        <f>IF('入力(貼付）'!A575="","",'入力(貼付）'!A575)</f>
      </c>
      <c r="C1054" s="81"/>
      <c r="D1054" s="81"/>
      <c r="E1054" s="82">
        <f>IF('入力(貼付）'!B575="","",'入力(貼付）'!B575)</f>
      </c>
      <c r="F1054" s="83"/>
      <c r="G1054" s="83"/>
      <c r="H1054" s="83"/>
      <c r="I1054" s="83"/>
      <c r="J1054" s="84"/>
      <c r="K1054" s="85">
        <f>IF('入力(貼付）'!C575="","",'入力(貼付）'!E575)</f>
      </c>
      <c r="L1054" s="86"/>
      <c r="M1054" s="86"/>
      <c r="N1054" s="86"/>
      <c r="O1054" s="86"/>
      <c r="P1054" s="87"/>
    </row>
    <row r="1055" spans="1:16" s="47" customFormat="1" ht="25.5" customHeight="1">
      <c r="A1055" s="23">
        <v>570</v>
      </c>
      <c r="B1055" s="81">
        <f>IF('入力(貼付）'!A576="","",'入力(貼付）'!A576)</f>
      </c>
      <c r="C1055" s="81"/>
      <c r="D1055" s="81"/>
      <c r="E1055" s="82">
        <f>IF('入力(貼付）'!B576="","",'入力(貼付）'!B576)</f>
      </c>
      <c r="F1055" s="83"/>
      <c r="G1055" s="83"/>
      <c r="H1055" s="83"/>
      <c r="I1055" s="83"/>
      <c r="J1055" s="84"/>
      <c r="K1055" s="85">
        <f>IF('入力(貼付）'!C576="","",'入力(貼付）'!E576)</f>
      </c>
      <c r="L1055" s="86"/>
      <c r="M1055" s="86"/>
      <c r="N1055" s="86"/>
      <c r="O1055" s="86"/>
      <c r="P1055" s="87"/>
    </row>
    <row r="1056" spans="1:16" s="47" customFormat="1" ht="25.5" customHeight="1">
      <c r="A1056" s="23">
        <v>571</v>
      </c>
      <c r="B1056" s="81">
        <f>IF('入力(貼付）'!A577="","",'入力(貼付）'!A577)</f>
      </c>
      <c r="C1056" s="81"/>
      <c r="D1056" s="81"/>
      <c r="E1056" s="82">
        <f>IF('入力(貼付）'!B577="","",'入力(貼付）'!B577)</f>
      </c>
      <c r="F1056" s="83"/>
      <c r="G1056" s="83"/>
      <c r="H1056" s="83"/>
      <c r="I1056" s="83"/>
      <c r="J1056" s="84"/>
      <c r="K1056" s="85">
        <f>IF('入力(貼付）'!C577="","",'入力(貼付）'!E577)</f>
      </c>
      <c r="L1056" s="86"/>
      <c r="M1056" s="86"/>
      <c r="N1056" s="86"/>
      <c r="O1056" s="86"/>
      <c r="P1056" s="87"/>
    </row>
    <row r="1057" spans="1:16" s="47" customFormat="1" ht="25.5" customHeight="1">
      <c r="A1057" s="23">
        <v>572</v>
      </c>
      <c r="B1057" s="81">
        <f>IF('入力(貼付）'!A578="","",'入力(貼付）'!A578)</f>
      </c>
      <c r="C1057" s="81"/>
      <c r="D1057" s="81"/>
      <c r="E1057" s="82">
        <f>IF('入力(貼付）'!B578="","",'入力(貼付）'!B578)</f>
      </c>
      <c r="F1057" s="83"/>
      <c r="G1057" s="83"/>
      <c r="H1057" s="83"/>
      <c r="I1057" s="83"/>
      <c r="J1057" s="84"/>
      <c r="K1057" s="85">
        <f>IF('入力(貼付）'!C578="","",'入力(貼付）'!E578)</f>
      </c>
      <c r="L1057" s="86"/>
      <c r="M1057" s="86"/>
      <c r="N1057" s="86"/>
      <c r="O1057" s="86"/>
      <c r="P1057" s="87"/>
    </row>
    <row r="1058" spans="1:16" s="47" customFormat="1" ht="25.5" customHeight="1">
      <c r="A1058" s="23">
        <v>573</v>
      </c>
      <c r="B1058" s="81">
        <f>IF('入力(貼付）'!A579="","",'入力(貼付）'!A579)</f>
      </c>
      <c r="C1058" s="81"/>
      <c r="D1058" s="81"/>
      <c r="E1058" s="82">
        <f>IF('入力(貼付）'!B579="","",'入力(貼付）'!B579)</f>
      </c>
      <c r="F1058" s="83"/>
      <c r="G1058" s="83"/>
      <c r="H1058" s="83"/>
      <c r="I1058" s="83"/>
      <c r="J1058" s="84"/>
      <c r="K1058" s="85">
        <f>IF('入力(貼付）'!C579="","",'入力(貼付）'!E579)</f>
      </c>
      <c r="L1058" s="86"/>
      <c r="M1058" s="86"/>
      <c r="N1058" s="86"/>
      <c r="O1058" s="86"/>
      <c r="P1058" s="87"/>
    </row>
    <row r="1059" spans="1:16" s="47" customFormat="1" ht="25.5" customHeight="1">
      <c r="A1059" s="23">
        <v>574</v>
      </c>
      <c r="B1059" s="81">
        <f>IF('入力(貼付）'!A580="","",'入力(貼付）'!A580)</f>
      </c>
      <c r="C1059" s="81"/>
      <c r="D1059" s="81"/>
      <c r="E1059" s="82">
        <f>IF('入力(貼付）'!B580="","",'入力(貼付）'!B580)</f>
      </c>
      <c r="F1059" s="83"/>
      <c r="G1059" s="83"/>
      <c r="H1059" s="83"/>
      <c r="I1059" s="83"/>
      <c r="J1059" s="84"/>
      <c r="K1059" s="85">
        <f>IF('入力(貼付）'!C580="","",'入力(貼付）'!E580)</f>
      </c>
      <c r="L1059" s="86"/>
      <c r="M1059" s="86"/>
      <c r="N1059" s="86"/>
      <c r="O1059" s="86"/>
      <c r="P1059" s="87"/>
    </row>
    <row r="1060" spans="1:16" s="47" customFormat="1" ht="25.5" customHeight="1">
      <c r="A1060" s="23">
        <v>575</v>
      </c>
      <c r="B1060" s="81">
        <f>IF('入力(貼付）'!A581="","",'入力(貼付）'!A581)</f>
      </c>
      <c r="C1060" s="81"/>
      <c r="D1060" s="81"/>
      <c r="E1060" s="82">
        <f>IF('入力(貼付）'!B581="","",'入力(貼付）'!B581)</f>
      </c>
      <c r="F1060" s="83"/>
      <c r="G1060" s="83"/>
      <c r="H1060" s="83"/>
      <c r="I1060" s="83"/>
      <c r="J1060" s="84"/>
      <c r="K1060" s="85">
        <f>IF('入力(貼付）'!C581="","",'入力(貼付）'!E581)</f>
      </c>
      <c r="L1060" s="86"/>
      <c r="M1060" s="86"/>
      <c r="N1060" s="86"/>
      <c r="O1060" s="86"/>
      <c r="P1060" s="87"/>
    </row>
    <row r="1061" spans="1:16" s="47" customFormat="1" ht="25.5" customHeight="1">
      <c r="A1061" s="23">
        <v>576</v>
      </c>
      <c r="B1061" s="81">
        <f>IF('入力(貼付）'!A582="","",'入力(貼付）'!A582)</f>
      </c>
      <c r="C1061" s="81"/>
      <c r="D1061" s="81"/>
      <c r="E1061" s="82">
        <f>IF('入力(貼付）'!B582="","",'入力(貼付）'!B582)</f>
      </c>
      <c r="F1061" s="83"/>
      <c r="G1061" s="83"/>
      <c r="H1061" s="83"/>
      <c r="I1061" s="83"/>
      <c r="J1061" s="84"/>
      <c r="K1061" s="85">
        <f>IF('入力(貼付）'!C582="","",'入力(貼付）'!E582)</f>
      </c>
      <c r="L1061" s="86"/>
      <c r="M1061" s="86"/>
      <c r="N1061" s="86"/>
      <c r="O1061" s="86"/>
      <c r="P1061" s="87"/>
    </row>
    <row r="1062" spans="1:16" s="47" customFormat="1" ht="25.5" customHeight="1">
      <c r="A1062" s="23">
        <v>577</v>
      </c>
      <c r="B1062" s="81">
        <f>IF('入力(貼付）'!A583="","",'入力(貼付）'!A583)</f>
      </c>
      <c r="C1062" s="81"/>
      <c r="D1062" s="81"/>
      <c r="E1062" s="82">
        <f>IF('入力(貼付）'!B583="","",'入力(貼付）'!B583)</f>
      </c>
      <c r="F1062" s="83"/>
      <c r="G1062" s="83"/>
      <c r="H1062" s="83"/>
      <c r="I1062" s="83"/>
      <c r="J1062" s="84"/>
      <c r="K1062" s="85">
        <f>IF('入力(貼付）'!C583="","",'入力(貼付）'!E583)</f>
      </c>
      <c r="L1062" s="86"/>
      <c r="M1062" s="86"/>
      <c r="N1062" s="86"/>
      <c r="O1062" s="86"/>
      <c r="P1062" s="87"/>
    </row>
    <row r="1063" spans="1:16" s="47" customFormat="1" ht="25.5" customHeight="1">
      <c r="A1063" s="23">
        <v>578</v>
      </c>
      <c r="B1063" s="81">
        <f>IF('入力(貼付）'!A584="","",'入力(貼付）'!A584)</f>
      </c>
      <c r="C1063" s="81"/>
      <c r="D1063" s="81"/>
      <c r="E1063" s="82">
        <f>IF('入力(貼付）'!B584="","",'入力(貼付）'!B584)</f>
      </c>
      <c r="F1063" s="83"/>
      <c r="G1063" s="83"/>
      <c r="H1063" s="83"/>
      <c r="I1063" s="83"/>
      <c r="J1063" s="84"/>
      <c r="K1063" s="85">
        <f>IF('入力(貼付）'!C584="","",'入力(貼付）'!E584)</f>
      </c>
      <c r="L1063" s="86"/>
      <c r="M1063" s="86"/>
      <c r="N1063" s="86"/>
      <c r="O1063" s="86"/>
      <c r="P1063" s="87"/>
    </row>
    <row r="1064" spans="1:16" s="47" customFormat="1" ht="25.5" customHeight="1">
      <c r="A1064" s="23">
        <v>579</v>
      </c>
      <c r="B1064" s="81">
        <f>IF('入力(貼付）'!A585="","",'入力(貼付）'!A585)</f>
      </c>
      <c r="C1064" s="81"/>
      <c r="D1064" s="81"/>
      <c r="E1064" s="82">
        <f>IF('入力(貼付）'!B585="","",'入力(貼付）'!B585)</f>
      </c>
      <c r="F1064" s="83"/>
      <c r="G1064" s="83"/>
      <c r="H1064" s="83"/>
      <c r="I1064" s="83"/>
      <c r="J1064" s="84"/>
      <c r="K1064" s="85">
        <f>IF('入力(貼付）'!C585="","",'入力(貼付）'!E585)</f>
      </c>
      <c r="L1064" s="86"/>
      <c r="M1064" s="86"/>
      <c r="N1064" s="86"/>
      <c r="O1064" s="86"/>
      <c r="P1064" s="87"/>
    </row>
    <row r="1065" spans="1:16" s="47" customFormat="1" ht="25.5" customHeight="1">
      <c r="A1065" s="23">
        <v>580</v>
      </c>
      <c r="B1065" s="81">
        <f>IF('入力(貼付）'!A586="","",'入力(貼付）'!A586)</f>
      </c>
      <c r="C1065" s="81"/>
      <c r="D1065" s="81"/>
      <c r="E1065" s="82">
        <f>IF('入力(貼付）'!B586="","",'入力(貼付）'!B586)</f>
      </c>
      <c r="F1065" s="83"/>
      <c r="G1065" s="83"/>
      <c r="H1065" s="83"/>
      <c r="I1065" s="83"/>
      <c r="J1065" s="84"/>
      <c r="K1065" s="85">
        <f>IF('入力(貼付）'!C586="","",'入力(貼付）'!E586)</f>
      </c>
      <c r="L1065" s="86"/>
      <c r="M1065" s="86"/>
      <c r="N1065" s="86"/>
      <c r="O1065" s="86"/>
      <c r="P1065" s="87"/>
    </row>
    <row r="1066" spans="1:16" s="47" customFormat="1" ht="25.5" customHeight="1">
      <c r="A1066" s="88" t="s">
        <v>12</v>
      </c>
      <c r="B1066" s="89"/>
      <c r="C1066" s="89"/>
      <c r="D1066" s="90"/>
      <c r="E1066" s="91">
        <f>IF(COUNT(B1046:D1065)=0,"",COUNT(B1046:D1065))</f>
      </c>
      <c r="F1066" s="92"/>
      <c r="G1066" s="92"/>
      <c r="H1066" s="92"/>
      <c r="I1066" s="92"/>
      <c r="J1066" s="11" t="s">
        <v>6</v>
      </c>
      <c r="K1066" s="85">
        <f>IF(SUM(K1046:P1065)=0,"",SUM(K1046:P1065))</f>
      </c>
      <c r="L1066" s="86"/>
      <c r="M1066" s="86"/>
      <c r="N1066" s="86"/>
      <c r="O1066" s="86"/>
      <c r="P1066" s="87"/>
    </row>
    <row r="1067" spans="1:16" s="47" customFormat="1" ht="13.5">
      <c r="A1067" s="38" t="s">
        <v>36</v>
      </c>
      <c r="B1067" s="38"/>
      <c r="C1067" s="38"/>
      <c r="D1067" s="38"/>
      <c r="E1067" s="38"/>
      <c r="F1067" s="38"/>
      <c r="G1067" s="7"/>
      <c r="H1067" s="7"/>
      <c r="I1067" s="7"/>
      <c r="J1067" s="7"/>
      <c r="K1067" s="4"/>
      <c r="L1067" s="4"/>
      <c r="M1067" s="4"/>
      <c r="N1067" s="4"/>
      <c r="O1067" s="39"/>
      <c r="P1067" s="4"/>
    </row>
    <row r="1068" spans="1:16" s="47" customFormat="1" ht="13.5">
      <c r="A1068" s="38" t="s">
        <v>37</v>
      </c>
      <c r="B1068" s="38"/>
      <c r="C1068" s="38"/>
      <c r="D1068" s="38"/>
      <c r="E1068" s="38"/>
      <c r="F1068" s="38"/>
      <c r="G1068" s="7"/>
      <c r="H1068" s="7"/>
      <c r="I1068" s="7"/>
      <c r="J1068" s="7"/>
      <c r="K1068" s="4"/>
      <c r="L1068" s="4"/>
      <c r="M1068" s="4"/>
      <c r="N1068" s="4"/>
      <c r="O1068" s="39"/>
      <c r="P1068" s="4"/>
    </row>
    <row r="1069" spans="1:16" s="47" customFormat="1" ht="13.5">
      <c r="A1069" s="38" t="s">
        <v>38</v>
      </c>
      <c r="B1069" s="38"/>
      <c r="C1069" s="38"/>
      <c r="D1069" s="38"/>
      <c r="E1069" s="38"/>
      <c r="F1069" s="38"/>
      <c r="G1069" s="7"/>
      <c r="H1069" s="7"/>
      <c r="I1069" s="7"/>
      <c r="J1069" s="7"/>
      <c r="K1069" s="4"/>
      <c r="L1069" s="4"/>
      <c r="M1069" s="4"/>
      <c r="N1069" s="4"/>
      <c r="O1069" s="39"/>
      <c r="P1069" s="4"/>
    </row>
    <row r="1070" spans="1:16" s="47" customFormat="1" ht="13.5">
      <c r="A1070" s="40" t="s">
        <v>39</v>
      </c>
      <c r="B1070" s="7"/>
      <c r="C1070" s="7"/>
      <c r="D1070" s="7"/>
      <c r="E1070" s="7"/>
      <c r="F1070" s="7"/>
      <c r="G1070" s="70" t="s">
        <v>40</v>
      </c>
      <c r="H1070" s="70"/>
      <c r="I1070" s="70"/>
      <c r="J1070" s="70"/>
      <c r="K1070" s="70"/>
      <c r="L1070" s="70"/>
      <c r="M1070" s="70"/>
      <c r="N1070" s="70"/>
      <c r="O1070" s="70"/>
      <c r="P1070" s="70"/>
    </row>
    <row r="1071" spans="1:16" s="47" customFormat="1" ht="25.5" customHeight="1">
      <c r="A1071" s="70" t="s">
        <v>41</v>
      </c>
      <c r="B1071" s="70"/>
      <c r="C1071" s="70" t="s">
        <v>42</v>
      </c>
      <c r="D1071" s="70"/>
      <c r="E1071" s="41"/>
      <c r="F1071" s="41"/>
      <c r="G1071" s="93">
        <f>IF(E1066="","",'入力(貼付）'!$D$2)</f>
      </c>
      <c r="H1071" s="93"/>
      <c r="I1071" s="88"/>
      <c r="J1071" s="42" t="s">
        <v>6</v>
      </c>
      <c r="K1071" s="94">
        <f>IF(K1066="","",'入力(貼付）'!$E$2)</f>
      </c>
      <c r="L1071" s="95"/>
      <c r="M1071" s="95"/>
      <c r="N1071" s="95"/>
      <c r="O1071" s="95"/>
      <c r="P1071" s="43" t="s">
        <v>43</v>
      </c>
    </row>
    <row r="1072" spans="1:16" s="47" customFormat="1" ht="22.5" customHeight="1">
      <c r="A1072" s="93"/>
      <c r="B1072" s="93"/>
      <c r="C1072" s="96"/>
      <c r="D1072" s="96"/>
      <c r="E1072" s="44"/>
      <c r="F1072" s="44"/>
      <c r="G1072" s="45"/>
      <c r="H1072" s="44"/>
      <c r="I1072" s="4"/>
      <c r="J1072" s="4"/>
      <c r="K1072" s="4"/>
      <c r="L1072" s="4"/>
      <c r="M1072" s="4"/>
      <c r="N1072" s="4"/>
      <c r="O1072" s="45"/>
      <c r="P1072" s="4"/>
    </row>
    <row r="1073" spans="1:16" s="47" customFormat="1" ht="22.5" customHeight="1">
      <c r="A1073" s="93"/>
      <c r="B1073" s="93"/>
      <c r="C1073" s="96"/>
      <c r="D1073" s="96"/>
      <c r="E1073" s="46"/>
      <c r="F1073" s="46"/>
      <c r="G1073" s="61" t="s">
        <v>92</v>
      </c>
      <c r="H1073" s="61"/>
      <c r="I1073" s="61"/>
      <c r="J1073" s="69">
        <f>IF(B1046="","",$J$37)</f>
      </c>
      <c r="K1073" s="69"/>
      <c r="L1073" s="69"/>
      <c r="M1073" s="69"/>
      <c r="N1073" s="69"/>
      <c r="O1073" s="69"/>
      <c r="P1073" s="69"/>
    </row>
    <row r="1074" spans="1:16" s="47" customFormat="1" ht="13.5">
      <c r="A1074" s="71" t="s">
        <v>90</v>
      </c>
      <c r="B1074" s="71"/>
      <c r="C1074" s="71"/>
      <c r="D1074" s="71"/>
      <c r="E1074" s="71"/>
      <c r="F1074" s="71"/>
      <c r="G1074" s="71"/>
      <c r="H1074" s="9"/>
      <c r="I1074" s="4"/>
      <c r="J1074" s="4"/>
      <c r="K1074" s="4"/>
      <c r="L1074" s="4"/>
      <c r="M1074" s="7" t="s">
        <v>15</v>
      </c>
      <c r="N1074" s="4"/>
      <c r="O1074" s="5"/>
      <c r="P1074" s="2"/>
    </row>
    <row r="1075" spans="1:16" s="47" customFormat="1" ht="13.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</row>
    <row r="1076" spans="1:111" s="1" customFormat="1" ht="24">
      <c r="A1076" s="72" t="s">
        <v>0</v>
      </c>
      <c r="B1076" s="72"/>
      <c r="C1076" s="72"/>
      <c r="D1076" s="72"/>
      <c r="E1076" s="72"/>
      <c r="F1076" s="72"/>
      <c r="G1076" s="72"/>
      <c r="H1076" s="72"/>
      <c r="I1076" s="72"/>
      <c r="J1076" s="72"/>
      <c r="K1076" s="72"/>
      <c r="L1076" s="72"/>
      <c r="M1076" s="72"/>
      <c r="N1076" s="72"/>
      <c r="O1076" s="72"/>
      <c r="P1076" s="72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  <c r="CX1076" s="3"/>
      <c r="CY1076" s="3"/>
      <c r="CZ1076" s="3"/>
      <c r="DA1076" s="3"/>
      <c r="DB1076" s="3"/>
      <c r="DC1076" s="3"/>
      <c r="DD1076" s="3"/>
      <c r="DE1076" s="3"/>
      <c r="DF1076" s="3"/>
      <c r="DG1076" s="3"/>
    </row>
    <row r="1077" spans="1:16" s="47" customFormat="1" ht="13.5">
      <c r="A1077" s="6"/>
      <c r="B1077" s="6"/>
      <c r="C1077" s="6"/>
      <c r="D1077" s="2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2"/>
      <c r="P1077" s="4"/>
    </row>
    <row r="1078" spans="1:16" s="47" customFormat="1" ht="22.5" customHeight="1">
      <c r="A1078" s="73" t="s">
        <v>10</v>
      </c>
      <c r="B1078" s="73"/>
      <c r="C1078" s="73"/>
      <c r="D1078" s="73"/>
      <c r="E1078" s="74" t="s">
        <v>8</v>
      </c>
      <c r="F1078" s="74"/>
      <c r="G1078" s="74"/>
      <c r="H1078" s="74" t="s">
        <v>1</v>
      </c>
      <c r="I1078" s="74"/>
      <c r="J1078" s="74"/>
      <c r="K1078" s="74" t="s">
        <v>13</v>
      </c>
      <c r="L1078" s="74"/>
      <c r="M1078" s="74"/>
      <c r="N1078" s="74" t="s">
        <v>3</v>
      </c>
      <c r="O1078" s="74"/>
      <c r="P1078" s="74"/>
    </row>
    <row r="1079" spans="1:16" s="47" customFormat="1" ht="25.5" customHeight="1">
      <c r="A1079" s="75">
        <f>IF($M1079="","",'入力(貼付）'!$A$2)</f>
      </c>
      <c r="B1079" s="75"/>
      <c r="C1079" s="75"/>
      <c r="D1079" s="75"/>
      <c r="E1079" s="76">
        <f>IF($M1079="","",'入力(貼付）'!$B$2)</f>
      </c>
      <c r="F1079" s="76"/>
      <c r="G1079" s="76"/>
      <c r="H1079" s="76">
        <f>IF($M1079="","",'入力(貼付）'!$C$2)</f>
      </c>
      <c r="I1079" s="76"/>
      <c r="J1079" s="76"/>
      <c r="K1079" s="37">
        <f>IF($M1079="","",30)</f>
      </c>
      <c r="L1079" s="26" t="s">
        <v>26</v>
      </c>
      <c r="M1079" s="36">
        <f>IF('入力(貼付）'!$F$2&lt;30,"",'入力(貼付）'!$F$2)</f>
      </c>
      <c r="N1079" s="77">
        <f>IF(K1079="","",30)</f>
      </c>
      <c r="O1079" s="77"/>
      <c r="P1079" s="77"/>
    </row>
    <row r="1080" spans="1:16" s="47" customFormat="1" ht="25.5" customHeight="1">
      <c r="A1080" s="74" t="s">
        <v>2</v>
      </c>
      <c r="B1080" s="74"/>
      <c r="C1080" s="74"/>
      <c r="D1080" s="74"/>
      <c r="E1080" s="78">
        <f>IF(M1079="","",$E$7)</f>
      </c>
      <c r="F1080" s="79"/>
      <c r="G1080" s="79"/>
      <c r="H1080" s="79"/>
      <c r="I1080" s="79"/>
      <c r="J1080" s="79"/>
      <c r="K1080" s="79"/>
      <c r="L1080" s="79"/>
      <c r="M1080" s="79"/>
      <c r="N1080" s="79"/>
      <c r="O1080" s="79"/>
      <c r="P1080" s="80"/>
    </row>
    <row r="1081" spans="1:16" s="47" customFormat="1" ht="16.5" customHeight="1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2"/>
      <c r="P1081" s="10" t="s">
        <v>14</v>
      </c>
    </row>
    <row r="1082" spans="1:16" s="47" customFormat="1" ht="22.5" customHeight="1">
      <c r="A1082" s="8" t="s">
        <v>4</v>
      </c>
      <c r="B1082" s="70" t="s">
        <v>7</v>
      </c>
      <c r="C1082" s="70"/>
      <c r="D1082" s="70"/>
      <c r="E1082" s="70" t="s">
        <v>9</v>
      </c>
      <c r="F1082" s="70"/>
      <c r="G1082" s="70"/>
      <c r="H1082" s="70"/>
      <c r="I1082" s="70"/>
      <c r="J1082" s="70"/>
      <c r="K1082" s="70" t="s">
        <v>5</v>
      </c>
      <c r="L1082" s="70"/>
      <c r="M1082" s="70"/>
      <c r="N1082" s="70"/>
      <c r="O1082" s="70"/>
      <c r="P1082" s="70"/>
    </row>
    <row r="1083" spans="1:16" s="47" customFormat="1" ht="25.5" customHeight="1">
      <c r="A1083" s="23">
        <v>581</v>
      </c>
      <c r="B1083" s="81">
        <f>IF('入力(貼付）'!A587="","",'入力(貼付）'!A587)</f>
      </c>
      <c r="C1083" s="81"/>
      <c r="D1083" s="81"/>
      <c r="E1083" s="82">
        <f>IF('入力(貼付）'!B587="","",'入力(貼付）'!B587)</f>
      </c>
      <c r="F1083" s="83"/>
      <c r="G1083" s="83"/>
      <c r="H1083" s="83"/>
      <c r="I1083" s="83"/>
      <c r="J1083" s="84"/>
      <c r="K1083" s="85">
        <f>IF('入力(貼付）'!C587="","",'入力(貼付）'!E587)</f>
      </c>
      <c r="L1083" s="86"/>
      <c r="M1083" s="86"/>
      <c r="N1083" s="86"/>
      <c r="O1083" s="86"/>
      <c r="P1083" s="87"/>
    </row>
    <row r="1084" spans="1:16" s="47" customFormat="1" ht="25.5" customHeight="1">
      <c r="A1084" s="23">
        <v>582</v>
      </c>
      <c r="B1084" s="81">
        <f>IF('入力(貼付）'!A588="","",'入力(貼付）'!A588)</f>
      </c>
      <c r="C1084" s="81"/>
      <c r="D1084" s="81"/>
      <c r="E1084" s="82">
        <f>IF('入力(貼付）'!B588="","",'入力(貼付）'!B588)</f>
      </c>
      <c r="F1084" s="83"/>
      <c r="G1084" s="83"/>
      <c r="H1084" s="83"/>
      <c r="I1084" s="83"/>
      <c r="J1084" s="84"/>
      <c r="K1084" s="85">
        <f>IF('入力(貼付）'!C588="","",'入力(貼付）'!E588)</f>
      </c>
      <c r="L1084" s="86"/>
      <c r="M1084" s="86"/>
      <c r="N1084" s="86"/>
      <c r="O1084" s="86"/>
      <c r="P1084" s="87"/>
    </row>
    <row r="1085" spans="1:16" s="47" customFormat="1" ht="25.5" customHeight="1">
      <c r="A1085" s="23">
        <v>583</v>
      </c>
      <c r="B1085" s="81">
        <f>IF('入力(貼付）'!A589="","",'入力(貼付）'!A589)</f>
      </c>
      <c r="C1085" s="81"/>
      <c r="D1085" s="81"/>
      <c r="E1085" s="82">
        <f>IF('入力(貼付）'!B589="","",'入力(貼付）'!B589)</f>
      </c>
      <c r="F1085" s="83"/>
      <c r="G1085" s="83"/>
      <c r="H1085" s="83"/>
      <c r="I1085" s="83"/>
      <c r="J1085" s="84"/>
      <c r="K1085" s="85">
        <f>IF('入力(貼付）'!C589="","",'入力(貼付）'!E589)</f>
      </c>
      <c r="L1085" s="86"/>
      <c r="M1085" s="86"/>
      <c r="N1085" s="86"/>
      <c r="O1085" s="86"/>
      <c r="P1085" s="87"/>
    </row>
    <row r="1086" spans="1:16" s="47" customFormat="1" ht="25.5" customHeight="1">
      <c r="A1086" s="23">
        <v>584</v>
      </c>
      <c r="B1086" s="81">
        <f>IF('入力(貼付）'!A590="","",'入力(貼付）'!A590)</f>
      </c>
      <c r="C1086" s="81"/>
      <c r="D1086" s="81"/>
      <c r="E1086" s="82">
        <f>IF('入力(貼付）'!B590="","",'入力(貼付）'!B590)</f>
      </c>
      <c r="F1086" s="83"/>
      <c r="G1086" s="83"/>
      <c r="H1086" s="83"/>
      <c r="I1086" s="83"/>
      <c r="J1086" s="84"/>
      <c r="K1086" s="85">
        <f>IF('入力(貼付）'!C590="","",'入力(貼付）'!E590)</f>
      </c>
      <c r="L1086" s="86"/>
      <c r="M1086" s="86"/>
      <c r="N1086" s="86"/>
      <c r="O1086" s="86"/>
      <c r="P1086" s="87"/>
    </row>
    <row r="1087" spans="1:16" s="47" customFormat="1" ht="25.5" customHeight="1">
      <c r="A1087" s="23">
        <v>585</v>
      </c>
      <c r="B1087" s="81">
        <f>IF('入力(貼付）'!A591="","",'入力(貼付）'!A591)</f>
      </c>
      <c r="C1087" s="81"/>
      <c r="D1087" s="81"/>
      <c r="E1087" s="82">
        <f>IF('入力(貼付）'!B591="","",'入力(貼付）'!B591)</f>
      </c>
      <c r="F1087" s="83"/>
      <c r="G1087" s="83"/>
      <c r="H1087" s="83"/>
      <c r="I1087" s="83"/>
      <c r="J1087" s="84"/>
      <c r="K1087" s="85">
        <f>IF('入力(貼付）'!C591="","",'入力(貼付）'!E591)</f>
      </c>
      <c r="L1087" s="86"/>
      <c r="M1087" s="86"/>
      <c r="N1087" s="86"/>
      <c r="O1087" s="86"/>
      <c r="P1087" s="87"/>
    </row>
    <row r="1088" spans="1:16" s="47" customFormat="1" ht="25.5" customHeight="1">
      <c r="A1088" s="23">
        <v>586</v>
      </c>
      <c r="B1088" s="81">
        <f>IF('入力(貼付）'!A592="","",'入力(貼付）'!A592)</f>
      </c>
      <c r="C1088" s="81"/>
      <c r="D1088" s="81"/>
      <c r="E1088" s="82">
        <f>IF('入力(貼付）'!B592="","",'入力(貼付）'!B592)</f>
      </c>
      <c r="F1088" s="83"/>
      <c r="G1088" s="83"/>
      <c r="H1088" s="83"/>
      <c r="I1088" s="83"/>
      <c r="J1088" s="84"/>
      <c r="K1088" s="85">
        <f>IF('入力(貼付）'!C592="","",'入力(貼付）'!E592)</f>
      </c>
      <c r="L1088" s="86"/>
      <c r="M1088" s="86"/>
      <c r="N1088" s="86"/>
      <c r="O1088" s="86"/>
      <c r="P1088" s="87"/>
    </row>
    <row r="1089" spans="1:16" s="47" customFormat="1" ht="25.5" customHeight="1">
      <c r="A1089" s="23">
        <v>587</v>
      </c>
      <c r="B1089" s="81">
        <f>IF('入力(貼付）'!A593="","",'入力(貼付）'!A593)</f>
      </c>
      <c r="C1089" s="81"/>
      <c r="D1089" s="81"/>
      <c r="E1089" s="82">
        <f>IF('入力(貼付）'!B593="","",'入力(貼付）'!B593)</f>
      </c>
      <c r="F1089" s="83"/>
      <c r="G1089" s="83"/>
      <c r="H1089" s="83"/>
      <c r="I1089" s="83"/>
      <c r="J1089" s="84"/>
      <c r="K1089" s="85">
        <f>IF('入力(貼付）'!C593="","",'入力(貼付）'!E593)</f>
      </c>
      <c r="L1089" s="86"/>
      <c r="M1089" s="86"/>
      <c r="N1089" s="86"/>
      <c r="O1089" s="86"/>
      <c r="P1089" s="87"/>
    </row>
    <row r="1090" spans="1:16" s="47" customFormat="1" ht="25.5" customHeight="1">
      <c r="A1090" s="23">
        <v>588</v>
      </c>
      <c r="B1090" s="81">
        <f>IF('入力(貼付）'!A594="","",'入力(貼付）'!A594)</f>
      </c>
      <c r="C1090" s="81"/>
      <c r="D1090" s="81"/>
      <c r="E1090" s="82">
        <f>IF('入力(貼付）'!B594="","",'入力(貼付）'!B594)</f>
      </c>
      <c r="F1090" s="83"/>
      <c r="G1090" s="83"/>
      <c r="H1090" s="83"/>
      <c r="I1090" s="83"/>
      <c r="J1090" s="84"/>
      <c r="K1090" s="85">
        <f>IF('入力(貼付）'!C594="","",'入力(貼付）'!E594)</f>
      </c>
      <c r="L1090" s="86"/>
      <c r="M1090" s="86"/>
      <c r="N1090" s="86"/>
      <c r="O1090" s="86"/>
      <c r="P1090" s="87"/>
    </row>
    <row r="1091" spans="1:16" s="47" customFormat="1" ht="25.5" customHeight="1">
      <c r="A1091" s="23">
        <v>589</v>
      </c>
      <c r="B1091" s="81">
        <f>IF('入力(貼付）'!A595="","",'入力(貼付）'!A595)</f>
      </c>
      <c r="C1091" s="81"/>
      <c r="D1091" s="81"/>
      <c r="E1091" s="82">
        <f>IF('入力(貼付）'!B595="","",'入力(貼付）'!B595)</f>
      </c>
      <c r="F1091" s="83"/>
      <c r="G1091" s="83"/>
      <c r="H1091" s="83"/>
      <c r="I1091" s="83"/>
      <c r="J1091" s="84"/>
      <c r="K1091" s="85">
        <f>IF('入力(貼付）'!C595="","",'入力(貼付）'!E595)</f>
      </c>
      <c r="L1091" s="86"/>
      <c r="M1091" s="86"/>
      <c r="N1091" s="86"/>
      <c r="O1091" s="86"/>
      <c r="P1091" s="87"/>
    </row>
    <row r="1092" spans="1:16" s="47" customFormat="1" ht="25.5" customHeight="1">
      <c r="A1092" s="23">
        <v>590</v>
      </c>
      <c r="B1092" s="81">
        <f>IF('入力(貼付）'!A596="","",'入力(貼付）'!A596)</f>
      </c>
      <c r="C1092" s="81"/>
      <c r="D1092" s="81"/>
      <c r="E1092" s="82">
        <f>IF('入力(貼付）'!B596="","",'入力(貼付）'!B596)</f>
      </c>
      <c r="F1092" s="83"/>
      <c r="G1092" s="83"/>
      <c r="H1092" s="83"/>
      <c r="I1092" s="83"/>
      <c r="J1092" s="84"/>
      <c r="K1092" s="85">
        <f>IF('入力(貼付）'!C596="","",'入力(貼付）'!E596)</f>
      </c>
      <c r="L1092" s="86"/>
      <c r="M1092" s="86"/>
      <c r="N1092" s="86"/>
      <c r="O1092" s="86"/>
      <c r="P1092" s="87"/>
    </row>
    <row r="1093" spans="1:16" s="47" customFormat="1" ht="25.5" customHeight="1">
      <c r="A1093" s="23">
        <v>591</v>
      </c>
      <c r="B1093" s="81">
        <f>IF('入力(貼付）'!A597="","",'入力(貼付）'!A597)</f>
      </c>
      <c r="C1093" s="81"/>
      <c r="D1093" s="81"/>
      <c r="E1093" s="82">
        <f>IF('入力(貼付）'!B597="","",'入力(貼付）'!B597)</f>
      </c>
      <c r="F1093" s="83"/>
      <c r="G1093" s="83"/>
      <c r="H1093" s="83"/>
      <c r="I1093" s="83"/>
      <c r="J1093" s="84"/>
      <c r="K1093" s="85">
        <f>IF('入力(貼付）'!C597="","",'入力(貼付）'!E597)</f>
      </c>
      <c r="L1093" s="86"/>
      <c r="M1093" s="86"/>
      <c r="N1093" s="86"/>
      <c r="O1093" s="86"/>
      <c r="P1093" s="87"/>
    </row>
    <row r="1094" spans="1:16" s="47" customFormat="1" ht="25.5" customHeight="1">
      <c r="A1094" s="23">
        <v>592</v>
      </c>
      <c r="B1094" s="81">
        <f>IF('入力(貼付）'!A598="","",'入力(貼付）'!A598)</f>
      </c>
      <c r="C1094" s="81"/>
      <c r="D1094" s="81"/>
      <c r="E1094" s="82">
        <f>IF('入力(貼付）'!B598="","",'入力(貼付）'!B598)</f>
      </c>
      <c r="F1094" s="83"/>
      <c r="G1094" s="83"/>
      <c r="H1094" s="83"/>
      <c r="I1094" s="83"/>
      <c r="J1094" s="84"/>
      <c r="K1094" s="85">
        <f>IF('入力(貼付）'!C598="","",'入力(貼付）'!E598)</f>
      </c>
      <c r="L1094" s="86"/>
      <c r="M1094" s="86"/>
      <c r="N1094" s="86"/>
      <c r="O1094" s="86"/>
      <c r="P1094" s="87"/>
    </row>
    <row r="1095" spans="1:16" s="47" customFormat="1" ht="25.5" customHeight="1">
      <c r="A1095" s="23">
        <v>593</v>
      </c>
      <c r="B1095" s="81">
        <f>IF('入力(貼付）'!A599="","",'入力(貼付）'!A599)</f>
      </c>
      <c r="C1095" s="81"/>
      <c r="D1095" s="81"/>
      <c r="E1095" s="82">
        <f>IF('入力(貼付）'!B599="","",'入力(貼付）'!B599)</f>
      </c>
      <c r="F1095" s="83"/>
      <c r="G1095" s="83"/>
      <c r="H1095" s="83"/>
      <c r="I1095" s="83"/>
      <c r="J1095" s="84"/>
      <c r="K1095" s="85">
        <f>IF('入力(貼付）'!C599="","",'入力(貼付）'!E599)</f>
      </c>
      <c r="L1095" s="86"/>
      <c r="M1095" s="86"/>
      <c r="N1095" s="86"/>
      <c r="O1095" s="86"/>
      <c r="P1095" s="87"/>
    </row>
    <row r="1096" spans="1:16" s="47" customFormat="1" ht="25.5" customHeight="1">
      <c r="A1096" s="23">
        <v>594</v>
      </c>
      <c r="B1096" s="81">
        <f>IF('入力(貼付）'!A600="","",'入力(貼付）'!A600)</f>
      </c>
      <c r="C1096" s="81"/>
      <c r="D1096" s="81"/>
      <c r="E1096" s="82">
        <f>IF('入力(貼付）'!B600="","",'入力(貼付）'!B600)</f>
      </c>
      <c r="F1096" s="83"/>
      <c r="G1096" s="83"/>
      <c r="H1096" s="83"/>
      <c r="I1096" s="83"/>
      <c r="J1096" s="84"/>
      <c r="K1096" s="85">
        <f>IF('入力(貼付）'!C600="","",'入力(貼付）'!E600)</f>
      </c>
      <c r="L1096" s="86"/>
      <c r="M1096" s="86"/>
      <c r="N1096" s="86"/>
      <c r="O1096" s="86"/>
      <c r="P1096" s="87"/>
    </row>
    <row r="1097" spans="1:16" s="47" customFormat="1" ht="25.5" customHeight="1">
      <c r="A1097" s="23">
        <v>595</v>
      </c>
      <c r="B1097" s="81">
        <f>IF('入力(貼付）'!A601="","",'入力(貼付）'!A601)</f>
      </c>
      <c r="C1097" s="81"/>
      <c r="D1097" s="81"/>
      <c r="E1097" s="82">
        <f>IF('入力(貼付）'!B601="","",'入力(貼付）'!B601)</f>
      </c>
      <c r="F1097" s="83"/>
      <c r="G1097" s="83"/>
      <c r="H1097" s="83"/>
      <c r="I1097" s="83"/>
      <c r="J1097" s="84"/>
      <c r="K1097" s="85">
        <f>IF('入力(貼付）'!C601="","",'入力(貼付）'!E601)</f>
      </c>
      <c r="L1097" s="86"/>
      <c r="M1097" s="86"/>
      <c r="N1097" s="86"/>
      <c r="O1097" s="86"/>
      <c r="P1097" s="87"/>
    </row>
    <row r="1098" spans="1:16" s="47" customFormat="1" ht="25.5" customHeight="1">
      <c r="A1098" s="23">
        <v>596</v>
      </c>
      <c r="B1098" s="81">
        <f>IF('入力(貼付）'!A602="","",'入力(貼付）'!A602)</f>
      </c>
      <c r="C1098" s="81"/>
      <c r="D1098" s="81"/>
      <c r="E1098" s="82">
        <f>IF('入力(貼付）'!B602="","",'入力(貼付）'!B602)</f>
      </c>
      <c r="F1098" s="83"/>
      <c r="G1098" s="83"/>
      <c r="H1098" s="83"/>
      <c r="I1098" s="83"/>
      <c r="J1098" s="84"/>
      <c r="K1098" s="85">
        <f>IF('入力(貼付）'!C602="","",'入力(貼付）'!E602)</f>
      </c>
      <c r="L1098" s="86"/>
      <c r="M1098" s="86"/>
      <c r="N1098" s="86"/>
      <c r="O1098" s="86"/>
      <c r="P1098" s="87"/>
    </row>
    <row r="1099" spans="1:16" s="47" customFormat="1" ht="25.5" customHeight="1">
      <c r="A1099" s="23">
        <v>597</v>
      </c>
      <c r="B1099" s="81">
        <f>IF('入力(貼付）'!A603="","",'入力(貼付）'!A603)</f>
      </c>
      <c r="C1099" s="81"/>
      <c r="D1099" s="81"/>
      <c r="E1099" s="82">
        <f>IF('入力(貼付）'!B603="","",'入力(貼付）'!B603)</f>
      </c>
      <c r="F1099" s="83"/>
      <c r="G1099" s="83"/>
      <c r="H1099" s="83"/>
      <c r="I1099" s="83"/>
      <c r="J1099" s="84"/>
      <c r="K1099" s="85">
        <f>IF('入力(貼付）'!C603="","",'入力(貼付）'!E603)</f>
      </c>
      <c r="L1099" s="86"/>
      <c r="M1099" s="86"/>
      <c r="N1099" s="86"/>
      <c r="O1099" s="86"/>
      <c r="P1099" s="87"/>
    </row>
    <row r="1100" spans="1:16" s="47" customFormat="1" ht="25.5" customHeight="1">
      <c r="A1100" s="23">
        <v>598</v>
      </c>
      <c r="B1100" s="81">
        <f>IF('入力(貼付）'!A604="","",'入力(貼付）'!A604)</f>
      </c>
      <c r="C1100" s="81"/>
      <c r="D1100" s="81"/>
      <c r="E1100" s="82">
        <f>IF('入力(貼付）'!B604="","",'入力(貼付）'!B604)</f>
      </c>
      <c r="F1100" s="83"/>
      <c r="G1100" s="83"/>
      <c r="H1100" s="83"/>
      <c r="I1100" s="83"/>
      <c r="J1100" s="84"/>
      <c r="K1100" s="85">
        <f>IF('入力(貼付）'!C604="","",'入力(貼付）'!E604)</f>
      </c>
      <c r="L1100" s="86"/>
      <c r="M1100" s="86"/>
      <c r="N1100" s="86"/>
      <c r="O1100" s="86"/>
      <c r="P1100" s="87"/>
    </row>
    <row r="1101" spans="1:16" s="47" customFormat="1" ht="25.5" customHeight="1">
      <c r="A1101" s="23">
        <v>599</v>
      </c>
      <c r="B1101" s="81">
        <f>IF('入力(貼付）'!A605="","",'入力(貼付）'!A605)</f>
      </c>
      <c r="C1101" s="81"/>
      <c r="D1101" s="81"/>
      <c r="E1101" s="82">
        <f>IF('入力(貼付）'!B605="","",'入力(貼付）'!B605)</f>
      </c>
      <c r="F1101" s="83"/>
      <c r="G1101" s="83"/>
      <c r="H1101" s="83"/>
      <c r="I1101" s="83"/>
      <c r="J1101" s="84"/>
      <c r="K1101" s="85">
        <f>IF('入力(貼付）'!C605="","",'入力(貼付）'!E605)</f>
      </c>
      <c r="L1101" s="86"/>
      <c r="M1101" s="86"/>
      <c r="N1101" s="86"/>
      <c r="O1101" s="86"/>
      <c r="P1101" s="87"/>
    </row>
    <row r="1102" spans="1:16" s="47" customFormat="1" ht="25.5" customHeight="1">
      <c r="A1102" s="23">
        <v>600</v>
      </c>
      <c r="B1102" s="81">
        <f>IF('入力(貼付）'!A606="","",'入力(貼付）'!A606)</f>
      </c>
      <c r="C1102" s="81"/>
      <c r="D1102" s="81"/>
      <c r="E1102" s="82">
        <f>IF('入力(貼付）'!B606="","",'入力(貼付）'!B606)</f>
      </c>
      <c r="F1102" s="83"/>
      <c r="G1102" s="83"/>
      <c r="H1102" s="83"/>
      <c r="I1102" s="83"/>
      <c r="J1102" s="84"/>
      <c r="K1102" s="85">
        <f>IF('入力(貼付）'!C606="","",'入力(貼付）'!E606)</f>
      </c>
      <c r="L1102" s="86"/>
      <c r="M1102" s="86"/>
      <c r="N1102" s="86"/>
      <c r="O1102" s="86"/>
      <c r="P1102" s="87"/>
    </row>
    <row r="1103" spans="1:16" s="47" customFormat="1" ht="25.5" customHeight="1">
      <c r="A1103" s="88" t="s">
        <v>12</v>
      </c>
      <c r="B1103" s="89"/>
      <c r="C1103" s="89"/>
      <c r="D1103" s="90"/>
      <c r="E1103" s="91">
        <f>IF(COUNT(B1083:D1102)=0,"",COUNT(B1083:D1102))</f>
      </c>
      <c r="F1103" s="92"/>
      <c r="G1103" s="92"/>
      <c r="H1103" s="92"/>
      <c r="I1103" s="92"/>
      <c r="J1103" s="11" t="s">
        <v>6</v>
      </c>
      <c r="K1103" s="85">
        <f>IF(SUM(K1083:P1102)=0,"",SUM(K1083:P1102))</f>
      </c>
      <c r="L1103" s="86"/>
      <c r="M1103" s="86"/>
      <c r="N1103" s="86"/>
      <c r="O1103" s="86"/>
      <c r="P1103" s="87"/>
    </row>
    <row r="1104" spans="1:16" s="47" customFormat="1" ht="13.5">
      <c r="A1104" s="38" t="s">
        <v>36</v>
      </c>
      <c r="B1104" s="38"/>
      <c r="C1104" s="38"/>
      <c r="D1104" s="38"/>
      <c r="E1104" s="38"/>
      <c r="F1104" s="38"/>
      <c r="G1104" s="7"/>
      <c r="H1104" s="7"/>
      <c r="I1104" s="7"/>
      <c r="J1104" s="7"/>
      <c r="K1104" s="4"/>
      <c r="L1104" s="4"/>
      <c r="M1104" s="4"/>
      <c r="N1104" s="4"/>
      <c r="O1104" s="39"/>
      <c r="P1104" s="4"/>
    </row>
    <row r="1105" spans="1:16" s="47" customFormat="1" ht="13.5">
      <c r="A1105" s="38" t="s">
        <v>37</v>
      </c>
      <c r="B1105" s="38"/>
      <c r="C1105" s="38"/>
      <c r="D1105" s="38"/>
      <c r="E1105" s="38"/>
      <c r="F1105" s="38"/>
      <c r="G1105" s="7"/>
      <c r="H1105" s="7"/>
      <c r="I1105" s="7"/>
      <c r="J1105" s="7"/>
      <c r="K1105" s="4"/>
      <c r="L1105" s="4"/>
      <c r="M1105" s="4"/>
      <c r="N1105" s="4"/>
      <c r="O1105" s="39"/>
      <c r="P1105" s="4"/>
    </row>
    <row r="1106" spans="1:16" s="47" customFormat="1" ht="13.5">
      <c r="A1106" s="38" t="s">
        <v>38</v>
      </c>
      <c r="B1106" s="38"/>
      <c r="C1106" s="38"/>
      <c r="D1106" s="38"/>
      <c r="E1106" s="38"/>
      <c r="F1106" s="38"/>
      <c r="G1106" s="7"/>
      <c r="H1106" s="7"/>
      <c r="I1106" s="7"/>
      <c r="J1106" s="7"/>
      <c r="K1106" s="4"/>
      <c r="L1106" s="4"/>
      <c r="M1106" s="4"/>
      <c r="N1106" s="4"/>
      <c r="O1106" s="39"/>
      <c r="P1106" s="4"/>
    </row>
    <row r="1107" spans="1:16" s="47" customFormat="1" ht="13.5">
      <c r="A1107" s="40" t="s">
        <v>39</v>
      </c>
      <c r="B1107" s="7"/>
      <c r="C1107" s="7"/>
      <c r="D1107" s="7"/>
      <c r="E1107" s="7"/>
      <c r="F1107" s="7"/>
      <c r="G1107" s="70" t="s">
        <v>40</v>
      </c>
      <c r="H1107" s="70"/>
      <c r="I1107" s="70"/>
      <c r="J1107" s="70"/>
      <c r="K1107" s="70"/>
      <c r="L1107" s="70"/>
      <c r="M1107" s="70"/>
      <c r="N1107" s="70"/>
      <c r="O1107" s="70"/>
      <c r="P1107" s="70"/>
    </row>
    <row r="1108" spans="1:16" s="47" customFormat="1" ht="25.5" customHeight="1">
      <c r="A1108" s="70" t="s">
        <v>41</v>
      </c>
      <c r="B1108" s="70"/>
      <c r="C1108" s="70" t="s">
        <v>42</v>
      </c>
      <c r="D1108" s="70"/>
      <c r="E1108" s="41"/>
      <c r="F1108" s="41"/>
      <c r="G1108" s="93">
        <f>IF(E1103="","",'入力(貼付）'!$D$2)</f>
      </c>
      <c r="H1108" s="93"/>
      <c r="I1108" s="88"/>
      <c r="J1108" s="42" t="s">
        <v>6</v>
      </c>
      <c r="K1108" s="94">
        <f>IF(K1103="","",'入力(貼付）'!$E$2)</f>
      </c>
      <c r="L1108" s="95"/>
      <c r="M1108" s="95"/>
      <c r="N1108" s="95"/>
      <c r="O1108" s="95"/>
      <c r="P1108" s="43" t="s">
        <v>43</v>
      </c>
    </row>
    <row r="1109" spans="1:16" s="47" customFormat="1" ht="22.5" customHeight="1">
      <c r="A1109" s="93"/>
      <c r="B1109" s="93"/>
      <c r="C1109" s="96"/>
      <c r="D1109" s="96"/>
      <c r="E1109" s="44"/>
      <c r="F1109" s="44"/>
      <c r="G1109" s="45"/>
      <c r="H1109" s="44"/>
      <c r="I1109" s="4"/>
      <c r="J1109" s="4"/>
      <c r="K1109" s="4"/>
      <c r="L1109" s="4"/>
      <c r="M1109" s="4"/>
      <c r="N1109" s="4"/>
      <c r="O1109" s="45"/>
      <c r="P1109" s="4"/>
    </row>
    <row r="1110" spans="1:16" s="47" customFormat="1" ht="22.5" customHeight="1">
      <c r="A1110" s="93"/>
      <c r="B1110" s="93"/>
      <c r="C1110" s="96"/>
      <c r="D1110" s="96"/>
      <c r="E1110" s="46"/>
      <c r="F1110" s="46"/>
      <c r="G1110" s="61" t="s">
        <v>92</v>
      </c>
      <c r="H1110" s="61"/>
      <c r="I1110" s="61"/>
      <c r="J1110" s="69">
        <f>IF(B1083="","",$J$37)</f>
      </c>
      <c r="K1110" s="69"/>
      <c r="L1110" s="69"/>
      <c r="M1110" s="69"/>
      <c r="N1110" s="69"/>
      <c r="O1110" s="69"/>
      <c r="P1110" s="69"/>
    </row>
    <row r="1111" spans="1:16" s="47" customFormat="1" ht="13.5">
      <c r="A1111" s="71" t="s">
        <v>90</v>
      </c>
      <c r="B1111" s="71"/>
      <c r="C1111" s="71"/>
      <c r="D1111" s="71"/>
      <c r="E1111" s="71"/>
      <c r="F1111" s="71"/>
      <c r="G1111" s="71"/>
      <c r="H1111" s="9"/>
      <c r="I1111" s="4"/>
      <c r="J1111" s="4"/>
      <c r="K1111" s="4"/>
      <c r="L1111" s="4"/>
      <c r="M1111" s="7" t="s">
        <v>15</v>
      </c>
      <c r="N1111" s="4"/>
      <c r="O1111" s="5"/>
      <c r="P1111" s="2"/>
    </row>
    <row r="1112" spans="1:16" s="47" customFormat="1" ht="13.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</row>
    <row r="1113" spans="1:111" s="1" customFormat="1" ht="24">
      <c r="A1113" s="72" t="s">
        <v>0</v>
      </c>
      <c r="B1113" s="72"/>
      <c r="C1113" s="72"/>
      <c r="D1113" s="72"/>
      <c r="E1113" s="72"/>
      <c r="F1113" s="72"/>
      <c r="G1113" s="72"/>
      <c r="H1113" s="72"/>
      <c r="I1113" s="72"/>
      <c r="J1113" s="72"/>
      <c r="K1113" s="72"/>
      <c r="L1113" s="72"/>
      <c r="M1113" s="72"/>
      <c r="N1113" s="72"/>
      <c r="O1113" s="72"/>
      <c r="P1113" s="72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  <c r="CX1113" s="3"/>
      <c r="CY1113" s="3"/>
      <c r="CZ1113" s="3"/>
      <c r="DA1113" s="3"/>
      <c r="DB1113" s="3"/>
      <c r="DC1113" s="3"/>
      <c r="DD1113" s="3"/>
      <c r="DE1113" s="3"/>
      <c r="DF1113" s="3"/>
      <c r="DG1113" s="3"/>
    </row>
    <row r="1114" spans="1:16" s="47" customFormat="1" ht="13.5">
      <c r="A1114" s="6"/>
      <c r="B1114" s="6"/>
      <c r="C1114" s="6"/>
      <c r="D1114" s="2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2"/>
      <c r="P1114" s="4"/>
    </row>
    <row r="1115" spans="1:16" s="47" customFormat="1" ht="22.5" customHeight="1">
      <c r="A1115" s="73" t="s">
        <v>10</v>
      </c>
      <c r="B1115" s="73"/>
      <c r="C1115" s="73"/>
      <c r="D1115" s="73"/>
      <c r="E1115" s="74" t="s">
        <v>8</v>
      </c>
      <c r="F1115" s="74"/>
      <c r="G1115" s="74"/>
      <c r="H1115" s="74" t="s">
        <v>1</v>
      </c>
      <c r="I1115" s="74"/>
      <c r="J1115" s="74"/>
      <c r="K1115" s="74" t="s">
        <v>13</v>
      </c>
      <c r="L1115" s="74"/>
      <c r="M1115" s="74"/>
      <c r="N1115" s="74" t="s">
        <v>3</v>
      </c>
      <c r="O1115" s="74"/>
      <c r="P1115" s="74"/>
    </row>
    <row r="1116" spans="1:16" s="47" customFormat="1" ht="25.5" customHeight="1">
      <c r="A1116" s="75">
        <f>IF($M1116="","",'入力(貼付）'!$A$2)</f>
      </c>
      <c r="B1116" s="75"/>
      <c r="C1116" s="75"/>
      <c r="D1116" s="75"/>
      <c r="E1116" s="76">
        <f>IF($M1116="","",'入力(貼付）'!$B$2)</f>
      </c>
      <c r="F1116" s="76"/>
      <c r="G1116" s="76"/>
      <c r="H1116" s="76">
        <f>IF($M1116="","",'入力(貼付）'!$C$2)</f>
      </c>
      <c r="I1116" s="76"/>
      <c r="J1116" s="76"/>
      <c r="K1116" s="37">
        <f>IF($M1116="","",31)</f>
      </c>
      <c r="L1116" s="26" t="s">
        <v>26</v>
      </c>
      <c r="M1116" s="36">
        <f>IF('入力(貼付）'!$F$2&lt;31,"",'入力(貼付）'!$F$2)</f>
      </c>
      <c r="N1116" s="77">
        <f>IF(K1116="","",30)</f>
      </c>
      <c r="O1116" s="77"/>
      <c r="P1116" s="77"/>
    </row>
    <row r="1117" spans="1:16" s="47" customFormat="1" ht="25.5" customHeight="1">
      <c r="A1117" s="74" t="s">
        <v>2</v>
      </c>
      <c r="B1117" s="74"/>
      <c r="C1117" s="74"/>
      <c r="D1117" s="74"/>
      <c r="E1117" s="78">
        <f>IF(M1116="","",$E$7)</f>
      </c>
      <c r="F1117" s="79"/>
      <c r="G1117" s="79"/>
      <c r="H1117" s="79"/>
      <c r="I1117" s="79"/>
      <c r="J1117" s="79"/>
      <c r="K1117" s="79"/>
      <c r="L1117" s="79"/>
      <c r="M1117" s="79"/>
      <c r="N1117" s="79"/>
      <c r="O1117" s="79"/>
      <c r="P1117" s="80"/>
    </row>
    <row r="1118" spans="1:16" s="47" customFormat="1" ht="16.5" customHeight="1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2"/>
      <c r="P1118" s="10" t="s">
        <v>14</v>
      </c>
    </row>
    <row r="1119" spans="1:16" s="47" customFormat="1" ht="22.5" customHeight="1">
      <c r="A1119" s="8" t="s">
        <v>4</v>
      </c>
      <c r="B1119" s="70" t="s">
        <v>7</v>
      </c>
      <c r="C1119" s="70"/>
      <c r="D1119" s="70"/>
      <c r="E1119" s="70" t="s">
        <v>9</v>
      </c>
      <c r="F1119" s="70"/>
      <c r="G1119" s="70"/>
      <c r="H1119" s="70"/>
      <c r="I1119" s="70"/>
      <c r="J1119" s="70"/>
      <c r="K1119" s="70" t="s">
        <v>5</v>
      </c>
      <c r="L1119" s="70"/>
      <c r="M1119" s="70"/>
      <c r="N1119" s="70"/>
      <c r="O1119" s="70"/>
      <c r="P1119" s="70"/>
    </row>
    <row r="1120" spans="1:16" s="47" customFormat="1" ht="25.5" customHeight="1">
      <c r="A1120" s="23">
        <v>601</v>
      </c>
      <c r="B1120" s="81">
        <f>IF('入力(貼付）'!A607="","",'入力(貼付）'!A607)</f>
      </c>
      <c r="C1120" s="81"/>
      <c r="D1120" s="81"/>
      <c r="E1120" s="82">
        <f>IF('入力(貼付）'!B607="","",'入力(貼付）'!B607)</f>
      </c>
      <c r="F1120" s="83"/>
      <c r="G1120" s="83"/>
      <c r="H1120" s="83"/>
      <c r="I1120" s="83"/>
      <c r="J1120" s="84"/>
      <c r="K1120" s="85">
        <f>IF('入力(貼付）'!C607="","",'入力(貼付）'!E607)</f>
      </c>
      <c r="L1120" s="86"/>
      <c r="M1120" s="86"/>
      <c r="N1120" s="86"/>
      <c r="O1120" s="86"/>
      <c r="P1120" s="87"/>
    </row>
    <row r="1121" spans="1:16" s="47" customFormat="1" ht="25.5" customHeight="1">
      <c r="A1121" s="23">
        <v>602</v>
      </c>
      <c r="B1121" s="81">
        <f>IF('入力(貼付）'!A608="","",'入力(貼付）'!A608)</f>
      </c>
      <c r="C1121" s="81"/>
      <c r="D1121" s="81"/>
      <c r="E1121" s="82">
        <f>IF('入力(貼付）'!B608="","",'入力(貼付）'!B608)</f>
      </c>
      <c r="F1121" s="83"/>
      <c r="G1121" s="83"/>
      <c r="H1121" s="83"/>
      <c r="I1121" s="83"/>
      <c r="J1121" s="84"/>
      <c r="K1121" s="85">
        <f>IF('入力(貼付）'!C608="","",'入力(貼付）'!E608)</f>
      </c>
      <c r="L1121" s="86"/>
      <c r="M1121" s="86"/>
      <c r="N1121" s="86"/>
      <c r="O1121" s="86"/>
      <c r="P1121" s="87"/>
    </row>
    <row r="1122" spans="1:16" s="47" customFormat="1" ht="25.5" customHeight="1">
      <c r="A1122" s="23">
        <v>603</v>
      </c>
      <c r="B1122" s="81">
        <f>IF('入力(貼付）'!A609="","",'入力(貼付）'!A609)</f>
      </c>
      <c r="C1122" s="81"/>
      <c r="D1122" s="81"/>
      <c r="E1122" s="82">
        <f>IF('入力(貼付）'!B609="","",'入力(貼付）'!B609)</f>
      </c>
      <c r="F1122" s="83"/>
      <c r="G1122" s="83"/>
      <c r="H1122" s="83"/>
      <c r="I1122" s="83"/>
      <c r="J1122" s="84"/>
      <c r="K1122" s="85">
        <f>IF('入力(貼付）'!C609="","",'入力(貼付）'!E609)</f>
      </c>
      <c r="L1122" s="86"/>
      <c r="M1122" s="86"/>
      <c r="N1122" s="86"/>
      <c r="O1122" s="86"/>
      <c r="P1122" s="87"/>
    </row>
    <row r="1123" spans="1:16" s="47" customFormat="1" ht="25.5" customHeight="1">
      <c r="A1123" s="23">
        <v>604</v>
      </c>
      <c r="B1123" s="81">
        <f>IF('入力(貼付）'!A610="","",'入力(貼付）'!A610)</f>
      </c>
      <c r="C1123" s="81"/>
      <c r="D1123" s="81"/>
      <c r="E1123" s="82">
        <f>IF('入力(貼付）'!B610="","",'入力(貼付）'!B610)</f>
      </c>
      <c r="F1123" s="83"/>
      <c r="G1123" s="83"/>
      <c r="H1123" s="83"/>
      <c r="I1123" s="83"/>
      <c r="J1123" s="84"/>
      <c r="K1123" s="85">
        <f>IF('入力(貼付）'!C610="","",'入力(貼付）'!E610)</f>
      </c>
      <c r="L1123" s="86"/>
      <c r="M1123" s="86"/>
      <c r="N1123" s="86"/>
      <c r="O1123" s="86"/>
      <c r="P1123" s="87"/>
    </row>
    <row r="1124" spans="1:16" s="47" customFormat="1" ht="25.5" customHeight="1">
      <c r="A1124" s="23">
        <v>605</v>
      </c>
      <c r="B1124" s="81">
        <f>IF('入力(貼付）'!A611="","",'入力(貼付）'!A611)</f>
      </c>
      <c r="C1124" s="81"/>
      <c r="D1124" s="81"/>
      <c r="E1124" s="82">
        <f>IF('入力(貼付）'!B611="","",'入力(貼付）'!B611)</f>
      </c>
      <c r="F1124" s="83"/>
      <c r="G1124" s="83"/>
      <c r="H1124" s="83"/>
      <c r="I1124" s="83"/>
      <c r="J1124" s="84"/>
      <c r="K1124" s="85">
        <f>IF('入力(貼付）'!C611="","",'入力(貼付）'!E611)</f>
      </c>
      <c r="L1124" s="86"/>
      <c r="M1124" s="86"/>
      <c r="N1124" s="86"/>
      <c r="O1124" s="86"/>
      <c r="P1124" s="87"/>
    </row>
    <row r="1125" spans="1:16" s="47" customFormat="1" ht="25.5" customHeight="1">
      <c r="A1125" s="23">
        <v>606</v>
      </c>
      <c r="B1125" s="81">
        <f>IF('入力(貼付）'!A612="","",'入力(貼付）'!A612)</f>
      </c>
      <c r="C1125" s="81"/>
      <c r="D1125" s="81"/>
      <c r="E1125" s="82">
        <f>IF('入力(貼付）'!B612="","",'入力(貼付）'!B612)</f>
      </c>
      <c r="F1125" s="83"/>
      <c r="G1125" s="83"/>
      <c r="H1125" s="83"/>
      <c r="I1125" s="83"/>
      <c r="J1125" s="84"/>
      <c r="K1125" s="85">
        <f>IF('入力(貼付）'!C612="","",'入力(貼付）'!E612)</f>
      </c>
      <c r="L1125" s="86"/>
      <c r="M1125" s="86"/>
      <c r="N1125" s="86"/>
      <c r="O1125" s="86"/>
      <c r="P1125" s="87"/>
    </row>
    <row r="1126" spans="1:16" s="47" customFormat="1" ht="25.5" customHeight="1">
      <c r="A1126" s="23">
        <v>607</v>
      </c>
      <c r="B1126" s="81">
        <f>IF('入力(貼付）'!A613="","",'入力(貼付）'!A613)</f>
      </c>
      <c r="C1126" s="81"/>
      <c r="D1126" s="81"/>
      <c r="E1126" s="82">
        <f>IF('入力(貼付）'!B613="","",'入力(貼付）'!B613)</f>
      </c>
      <c r="F1126" s="83"/>
      <c r="G1126" s="83"/>
      <c r="H1126" s="83"/>
      <c r="I1126" s="83"/>
      <c r="J1126" s="84"/>
      <c r="K1126" s="85">
        <f>IF('入力(貼付）'!C613="","",'入力(貼付）'!E613)</f>
      </c>
      <c r="L1126" s="86"/>
      <c r="M1126" s="86"/>
      <c r="N1126" s="86"/>
      <c r="O1126" s="86"/>
      <c r="P1126" s="87"/>
    </row>
    <row r="1127" spans="1:16" s="47" customFormat="1" ht="25.5" customHeight="1">
      <c r="A1127" s="23">
        <v>608</v>
      </c>
      <c r="B1127" s="81">
        <f>IF('入力(貼付）'!A614="","",'入力(貼付）'!A614)</f>
      </c>
      <c r="C1127" s="81"/>
      <c r="D1127" s="81"/>
      <c r="E1127" s="82">
        <f>IF('入力(貼付）'!B614="","",'入力(貼付）'!B614)</f>
      </c>
      <c r="F1127" s="83"/>
      <c r="G1127" s="83"/>
      <c r="H1127" s="83"/>
      <c r="I1127" s="83"/>
      <c r="J1127" s="84"/>
      <c r="K1127" s="85">
        <f>IF('入力(貼付）'!C614="","",'入力(貼付）'!E614)</f>
      </c>
      <c r="L1127" s="86"/>
      <c r="M1127" s="86"/>
      <c r="N1127" s="86"/>
      <c r="O1127" s="86"/>
      <c r="P1127" s="87"/>
    </row>
    <row r="1128" spans="1:16" s="47" customFormat="1" ht="25.5" customHeight="1">
      <c r="A1128" s="23">
        <v>609</v>
      </c>
      <c r="B1128" s="81">
        <f>IF('入力(貼付）'!A615="","",'入力(貼付）'!A615)</f>
      </c>
      <c r="C1128" s="81"/>
      <c r="D1128" s="81"/>
      <c r="E1128" s="82">
        <f>IF('入力(貼付）'!B615="","",'入力(貼付）'!B615)</f>
      </c>
      <c r="F1128" s="83"/>
      <c r="G1128" s="83"/>
      <c r="H1128" s="83"/>
      <c r="I1128" s="83"/>
      <c r="J1128" s="84"/>
      <c r="K1128" s="85">
        <f>IF('入力(貼付）'!C615="","",'入力(貼付）'!E615)</f>
      </c>
      <c r="L1128" s="86"/>
      <c r="M1128" s="86"/>
      <c r="N1128" s="86"/>
      <c r="O1128" s="86"/>
      <c r="P1128" s="87"/>
    </row>
    <row r="1129" spans="1:16" s="47" customFormat="1" ht="25.5" customHeight="1">
      <c r="A1129" s="23">
        <v>610</v>
      </c>
      <c r="B1129" s="81">
        <f>IF('入力(貼付）'!A616="","",'入力(貼付）'!A616)</f>
      </c>
      <c r="C1129" s="81"/>
      <c r="D1129" s="81"/>
      <c r="E1129" s="82">
        <f>IF('入力(貼付）'!B616="","",'入力(貼付）'!B616)</f>
      </c>
      <c r="F1129" s="83"/>
      <c r="G1129" s="83"/>
      <c r="H1129" s="83"/>
      <c r="I1129" s="83"/>
      <c r="J1129" s="84"/>
      <c r="K1129" s="85">
        <f>IF('入力(貼付）'!C616="","",'入力(貼付）'!E616)</f>
      </c>
      <c r="L1129" s="86"/>
      <c r="M1129" s="86"/>
      <c r="N1129" s="86"/>
      <c r="O1129" s="86"/>
      <c r="P1129" s="87"/>
    </row>
    <row r="1130" spans="1:16" s="47" customFormat="1" ht="25.5" customHeight="1">
      <c r="A1130" s="23">
        <v>611</v>
      </c>
      <c r="B1130" s="81">
        <f>IF('入力(貼付）'!A617="","",'入力(貼付）'!A617)</f>
      </c>
      <c r="C1130" s="81"/>
      <c r="D1130" s="81"/>
      <c r="E1130" s="82">
        <f>IF('入力(貼付）'!B617="","",'入力(貼付）'!B617)</f>
      </c>
      <c r="F1130" s="83"/>
      <c r="G1130" s="83"/>
      <c r="H1130" s="83"/>
      <c r="I1130" s="83"/>
      <c r="J1130" s="84"/>
      <c r="K1130" s="85">
        <f>IF('入力(貼付）'!C617="","",'入力(貼付）'!E617)</f>
      </c>
      <c r="L1130" s="86"/>
      <c r="M1130" s="86"/>
      <c r="N1130" s="86"/>
      <c r="O1130" s="86"/>
      <c r="P1130" s="87"/>
    </row>
    <row r="1131" spans="1:16" s="47" customFormat="1" ht="25.5" customHeight="1">
      <c r="A1131" s="23">
        <v>612</v>
      </c>
      <c r="B1131" s="81">
        <f>IF('入力(貼付）'!A618="","",'入力(貼付）'!A618)</f>
      </c>
      <c r="C1131" s="81"/>
      <c r="D1131" s="81"/>
      <c r="E1131" s="82">
        <f>IF('入力(貼付）'!B618="","",'入力(貼付）'!B618)</f>
      </c>
      <c r="F1131" s="83"/>
      <c r="G1131" s="83"/>
      <c r="H1131" s="83"/>
      <c r="I1131" s="83"/>
      <c r="J1131" s="84"/>
      <c r="K1131" s="85">
        <f>IF('入力(貼付）'!C618="","",'入力(貼付）'!E618)</f>
      </c>
      <c r="L1131" s="86"/>
      <c r="M1131" s="86"/>
      <c r="N1131" s="86"/>
      <c r="O1131" s="86"/>
      <c r="P1131" s="87"/>
    </row>
    <row r="1132" spans="1:16" s="47" customFormat="1" ht="25.5" customHeight="1">
      <c r="A1132" s="23">
        <v>613</v>
      </c>
      <c r="B1132" s="81">
        <f>IF('入力(貼付）'!A619="","",'入力(貼付）'!A619)</f>
      </c>
      <c r="C1132" s="81"/>
      <c r="D1132" s="81"/>
      <c r="E1132" s="82">
        <f>IF('入力(貼付）'!B619="","",'入力(貼付）'!B619)</f>
      </c>
      <c r="F1132" s="83"/>
      <c r="G1132" s="83"/>
      <c r="H1132" s="83"/>
      <c r="I1132" s="83"/>
      <c r="J1132" s="84"/>
      <c r="K1132" s="85">
        <f>IF('入力(貼付）'!C619="","",'入力(貼付）'!E619)</f>
      </c>
      <c r="L1132" s="86"/>
      <c r="M1132" s="86"/>
      <c r="N1132" s="86"/>
      <c r="O1132" s="86"/>
      <c r="P1132" s="87"/>
    </row>
    <row r="1133" spans="1:16" s="47" customFormat="1" ht="25.5" customHeight="1">
      <c r="A1133" s="23">
        <v>614</v>
      </c>
      <c r="B1133" s="81">
        <f>IF('入力(貼付）'!A620="","",'入力(貼付）'!A620)</f>
      </c>
      <c r="C1133" s="81"/>
      <c r="D1133" s="81"/>
      <c r="E1133" s="82">
        <f>IF('入力(貼付）'!B620="","",'入力(貼付）'!B620)</f>
      </c>
      <c r="F1133" s="83"/>
      <c r="G1133" s="83"/>
      <c r="H1133" s="83"/>
      <c r="I1133" s="83"/>
      <c r="J1133" s="84"/>
      <c r="K1133" s="85">
        <f>IF('入力(貼付）'!C620="","",'入力(貼付）'!E620)</f>
      </c>
      <c r="L1133" s="86"/>
      <c r="M1133" s="86"/>
      <c r="N1133" s="86"/>
      <c r="O1133" s="86"/>
      <c r="P1133" s="87"/>
    </row>
    <row r="1134" spans="1:16" s="47" customFormat="1" ht="25.5" customHeight="1">
      <c r="A1134" s="23">
        <v>615</v>
      </c>
      <c r="B1134" s="81">
        <f>IF('入力(貼付）'!A621="","",'入力(貼付）'!A621)</f>
      </c>
      <c r="C1134" s="81"/>
      <c r="D1134" s="81"/>
      <c r="E1134" s="82">
        <f>IF('入力(貼付）'!B621="","",'入力(貼付）'!B621)</f>
      </c>
      <c r="F1134" s="83"/>
      <c r="G1134" s="83"/>
      <c r="H1134" s="83"/>
      <c r="I1134" s="83"/>
      <c r="J1134" s="84"/>
      <c r="K1134" s="85">
        <f>IF('入力(貼付）'!C621="","",'入力(貼付）'!E621)</f>
      </c>
      <c r="L1134" s="86"/>
      <c r="M1134" s="86"/>
      <c r="N1134" s="86"/>
      <c r="O1134" s="86"/>
      <c r="P1134" s="87"/>
    </row>
    <row r="1135" spans="1:16" s="47" customFormat="1" ht="25.5" customHeight="1">
      <c r="A1135" s="23">
        <v>616</v>
      </c>
      <c r="B1135" s="81">
        <f>IF('入力(貼付）'!A622="","",'入力(貼付）'!A622)</f>
      </c>
      <c r="C1135" s="81"/>
      <c r="D1135" s="81"/>
      <c r="E1135" s="82">
        <f>IF('入力(貼付）'!B622="","",'入力(貼付）'!B622)</f>
      </c>
      <c r="F1135" s="83"/>
      <c r="G1135" s="83"/>
      <c r="H1135" s="83"/>
      <c r="I1135" s="83"/>
      <c r="J1135" s="84"/>
      <c r="K1135" s="85">
        <f>IF('入力(貼付）'!C622="","",'入力(貼付）'!E622)</f>
      </c>
      <c r="L1135" s="86"/>
      <c r="M1135" s="86"/>
      <c r="N1135" s="86"/>
      <c r="O1135" s="86"/>
      <c r="P1135" s="87"/>
    </row>
    <row r="1136" spans="1:16" s="47" customFormat="1" ht="25.5" customHeight="1">
      <c r="A1136" s="23">
        <v>617</v>
      </c>
      <c r="B1136" s="81">
        <f>IF('入力(貼付）'!A623="","",'入力(貼付）'!A623)</f>
      </c>
      <c r="C1136" s="81"/>
      <c r="D1136" s="81"/>
      <c r="E1136" s="82">
        <f>IF('入力(貼付）'!B623="","",'入力(貼付）'!B623)</f>
      </c>
      <c r="F1136" s="83"/>
      <c r="G1136" s="83"/>
      <c r="H1136" s="83"/>
      <c r="I1136" s="83"/>
      <c r="J1136" s="84"/>
      <c r="K1136" s="85">
        <f>IF('入力(貼付）'!C623="","",'入力(貼付）'!E623)</f>
      </c>
      <c r="L1136" s="86"/>
      <c r="M1136" s="86"/>
      <c r="N1136" s="86"/>
      <c r="O1136" s="86"/>
      <c r="P1136" s="87"/>
    </row>
    <row r="1137" spans="1:16" s="47" customFormat="1" ht="25.5" customHeight="1">
      <c r="A1137" s="23">
        <v>618</v>
      </c>
      <c r="B1137" s="81">
        <f>IF('入力(貼付）'!A624="","",'入力(貼付）'!A624)</f>
      </c>
      <c r="C1137" s="81"/>
      <c r="D1137" s="81"/>
      <c r="E1137" s="82">
        <f>IF('入力(貼付）'!B624="","",'入力(貼付）'!B624)</f>
      </c>
      <c r="F1137" s="83"/>
      <c r="G1137" s="83"/>
      <c r="H1137" s="83"/>
      <c r="I1137" s="83"/>
      <c r="J1137" s="84"/>
      <c r="K1137" s="85">
        <f>IF('入力(貼付）'!C624="","",'入力(貼付）'!E624)</f>
      </c>
      <c r="L1137" s="86"/>
      <c r="M1137" s="86"/>
      <c r="N1137" s="86"/>
      <c r="O1137" s="86"/>
      <c r="P1137" s="87"/>
    </row>
    <row r="1138" spans="1:16" s="47" customFormat="1" ht="25.5" customHeight="1">
      <c r="A1138" s="23">
        <v>619</v>
      </c>
      <c r="B1138" s="81">
        <f>IF('入力(貼付）'!A625="","",'入力(貼付）'!A625)</f>
      </c>
      <c r="C1138" s="81"/>
      <c r="D1138" s="81"/>
      <c r="E1138" s="82">
        <f>IF('入力(貼付）'!B625="","",'入力(貼付）'!B625)</f>
      </c>
      <c r="F1138" s="83"/>
      <c r="G1138" s="83"/>
      <c r="H1138" s="83"/>
      <c r="I1138" s="83"/>
      <c r="J1138" s="84"/>
      <c r="K1138" s="85">
        <f>IF('入力(貼付）'!C625="","",'入力(貼付）'!E625)</f>
      </c>
      <c r="L1138" s="86"/>
      <c r="M1138" s="86"/>
      <c r="N1138" s="86"/>
      <c r="O1138" s="86"/>
      <c r="P1138" s="87"/>
    </row>
    <row r="1139" spans="1:16" s="47" customFormat="1" ht="25.5" customHeight="1">
      <c r="A1139" s="23">
        <v>620</v>
      </c>
      <c r="B1139" s="81">
        <f>IF('入力(貼付）'!A626="","",'入力(貼付）'!A626)</f>
      </c>
      <c r="C1139" s="81"/>
      <c r="D1139" s="81"/>
      <c r="E1139" s="82">
        <f>IF('入力(貼付）'!B626="","",'入力(貼付）'!B626)</f>
      </c>
      <c r="F1139" s="83"/>
      <c r="G1139" s="83"/>
      <c r="H1139" s="83"/>
      <c r="I1139" s="83"/>
      <c r="J1139" s="84"/>
      <c r="K1139" s="85">
        <f>IF('入力(貼付）'!C626="","",'入力(貼付）'!E626)</f>
      </c>
      <c r="L1139" s="86"/>
      <c r="M1139" s="86"/>
      <c r="N1139" s="86"/>
      <c r="O1139" s="86"/>
      <c r="P1139" s="87"/>
    </row>
    <row r="1140" spans="1:16" s="47" customFormat="1" ht="25.5" customHeight="1">
      <c r="A1140" s="88" t="s">
        <v>12</v>
      </c>
      <c r="B1140" s="89"/>
      <c r="C1140" s="89"/>
      <c r="D1140" s="90"/>
      <c r="E1140" s="91">
        <f>IF(COUNT(B1120:D1139)=0,"",COUNT(B1120:D1139))</f>
      </c>
      <c r="F1140" s="92"/>
      <c r="G1140" s="92"/>
      <c r="H1140" s="92"/>
      <c r="I1140" s="92"/>
      <c r="J1140" s="11" t="s">
        <v>6</v>
      </c>
      <c r="K1140" s="85">
        <f>IF(SUM(K1120:P1139)=0,"",SUM(K1120:P1139))</f>
      </c>
      <c r="L1140" s="86"/>
      <c r="M1140" s="86"/>
      <c r="N1140" s="86"/>
      <c r="O1140" s="86"/>
      <c r="P1140" s="87"/>
    </row>
    <row r="1141" spans="1:16" s="47" customFormat="1" ht="13.5">
      <c r="A1141" s="38" t="s">
        <v>36</v>
      </c>
      <c r="B1141" s="38"/>
      <c r="C1141" s="38"/>
      <c r="D1141" s="38"/>
      <c r="E1141" s="38"/>
      <c r="F1141" s="38"/>
      <c r="G1141" s="7"/>
      <c r="H1141" s="7"/>
      <c r="I1141" s="7"/>
      <c r="J1141" s="7"/>
      <c r="K1141" s="4"/>
      <c r="L1141" s="4"/>
      <c r="M1141" s="4"/>
      <c r="N1141" s="4"/>
      <c r="O1141" s="39"/>
      <c r="P1141" s="4"/>
    </row>
    <row r="1142" spans="1:16" s="47" customFormat="1" ht="13.5">
      <c r="A1142" s="38" t="s">
        <v>37</v>
      </c>
      <c r="B1142" s="38"/>
      <c r="C1142" s="38"/>
      <c r="D1142" s="38"/>
      <c r="E1142" s="38"/>
      <c r="F1142" s="38"/>
      <c r="G1142" s="7"/>
      <c r="H1142" s="7"/>
      <c r="I1142" s="7"/>
      <c r="J1142" s="7"/>
      <c r="K1142" s="4"/>
      <c r="L1142" s="4"/>
      <c r="M1142" s="4"/>
      <c r="N1142" s="4"/>
      <c r="O1142" s="39"/>
      <c r="P1142" s="4"/>
    </row>
    <row r="1143" spans="1:16" s="47" customFormat="1" ht="13.5">
      <c r="A1143" s="38" t="s">
        <v>38</v>
      </c>
      <c r="B1143" s="38"/>
      <c r="C1143" s="38"/>
      <c r="D1143" s="38"/>
      <c r="E1143" s="38"/>
      <c r="F1143" s="38"/>
      <c r="G1143" s="7"/>
      <c r="H1143" s="7"/>
      <c r="I1143" s="7"/>
      <c r="J1143" s="7"/>
      <c r="K1143" s="4"/>
      <c r="L1143" s="4"/>
      <c r="M1143" s="4"/>
      <c r="N1143" s="4"/>
      <c r="O1143" s="39"/>
      <c r="P1143" s="4"/>
    </row>
    <row r="1144" spans="1:16" s="47" customFormat="1" ht="13.5">
      <c r="A1144" s="40" t="s">
        <v>39</v>
      </c>
      <c r="B1144" s="7"/>
      <c r="C1144" s="7"/>
      <c r="D1144" s="7"/>
      <c r="E1144" s="7"/>
      <c r="F1144" s="7"/>
      <c r="G1144" s="70" t="s">
        <v>40</v>
      </c>
      <c r="H1144" s="70"/>
      <c r="I1144" s="70"/>
      <c r="J1144" s="70"/>
      <c r="K1144" s="70"/>
      <c r="L1144" s="70"/>
      <c r="M1144" s="70"/>
      <c r="N1144" s="70"/>
      <c r="O1144" s="70"/>
      <c r="P1144" s="70"/>
    </row>
    <row r="1145" spans="1:16" s="47" customFormat="1" ht="25.5" customHeight="1">
      <c r="A1145" s="70" t="s">
        <v>41</v>
      </c>
      <c r="B1145" s="70"/>
      <c r="C1145" s="70" t="s">
        <v>42</v>
      </c>
      <c r="D1145" s="70"/>
      <c r="E1145" s="41"/>
      <c r="F1145" s="41"/>
      <c r="G1145" s="93">
        <f>IF(E1140="","",'入力(貼付）'!$D$2)</f>
      </c>
      <c r="H1145" s="93"/>
      <c r="I1145" s="88"/>
      <c r="J1145" s="42" t="s">
        <v>6</v>
      </c>
      <c r="K1145" s="94">
        <f>IF(K1140="","",'入力(貼付）'!$E$2)</f>
      </c>
      <c r="L1145" s="95"/>
      <c r="M1145" s="95"/>
      <c r="N1145" s="95"/>
      <c r="O1145" s="95"/>
      <c r="P1145" s="43" t="s">
        <v>43</v>
      </c>
    </row>
    <row r="1146" spans="1:16" s="47" customFormat="1" ht="22.5" customHeight="1">
      <c r="A1146" s="93"/>
      <c r="B1146" s="93"/>
      <c r="C1146" s="96"/>
      <c r="D1146" s="96"/>
      <c r="E1146" s="44"/>
      <c r="F1146" s="44"/>
      <c r="G1146" s="45"/>
      <c r="H1146" s="44"/>
      <c r="I1146" s="4"/>
      <c r="J1146" s="4"/>
      <c r="K1146" s="4"/>
      <c r="L1146" s="4"/>
      <c r="M1146" s="4"/>
      <c r="N1146" s="4"/>
      <c r="O1146" s="45"/>
      <c r="P1146" s="4"/>
    </row>
    <row r="1147" spans="1:16" s="47" customFormat="1" ht="22.5" customHeight="1">
      <c r="A1147" s="93"/>
      <c r="B1147" s="93"/>
      <c r="C1147" s="96"/>
      <c r="D1147" s="96"/>
      <c r="E1147" s="46"/>
      <c r="F1147" s="46"/>
      <c r="G1147" s="61" t="s">
        <v>92</v>
      </c>
      <c r="H1147" s="61"/>
      <c r="I1147" s="61"/>
      <c r="J1147" s="69">
        <f>IF(B1120="","",$J$37)</f>
      </c>
      <c r="K1147" s="69"/>
      <c r="L1147" s="69"/>
      <c r="M1147" s="69"/>
      <c r="N1147" s="69"/>
      <c r="O1147" s="69"/>
      <c r="P1147" s="69"/>
    </row>
    <row r="1148" spans="1:16" s="47" customFormat="1" ht="13.5">
      <c r="A1148" s="71" t="s">
        <v>90</v>
      </c>
      <c r="B1148" s="71"/>
      <c r="C1148" s="71"/>
      <c r="D1148" s="71"/>
      <c r="E1148" s="71"/>
      <c r="F1148" s="71"/>
      <c r="G1148" s="71"/>
      <c r="H1148" s="9"/>
      <c r="I1148" s="4"/>
      <c r="J1148" s="4"/>
      <c r="K1148" s="4"/>
      <c r="L1148" s="4"/>
      <c r="M1148" s="7" t="s">
        <v>15</v>
      </c>
      <c r="N1148" s="4"/>
      <c r="O1148" s="5"/>
      <c r="P1148" s="2"/>
    </row>
    <row r="1149" spans="1:16" s="47" customFormat="1" ht="13.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</row>
    <row r="1150" spans="1:111" s="1" customFormat="1" ht="24">
      <c r="A1150" s="72" t="s">
        <v>0</v>
      </c>
      <c r="B1150" s="72"/>
      <c r="C1150" s="72"/>
      <c r="D1150" s="72"/>
      <c r="E1150" s="72"/>
      <c r="F1150" s="72"/>
      <c r="G1150" s="72"/>
      <c r="H1150" s="72"/>
      <c r="I1150" s="72"/>
      <c r="J1150" s="72"/>
      <c r="K1150" s="72"/>
      <c r="L1150" s="72"/>
      <c r="M1150" s="72"/>
      <c r="N1150" s="72"/>
      <c r="O1150" s="72"/>
      <c r="P1150" s="72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  <c r="CW1150" s="3"/>
      <c r="CX1150" s="3"/>
      <c r="CY1150" s="3"/>
      <c r="CZ1150" s="3"/>
      <c r="DA1150" s="3"/>
      <c r="DB1150" s="3"/>
      <c r="DC1150" s="3"/>
      <c r="DD1150" s="3"/>
      <c r="DE1150" s="3"/>
      <c r="DF1150" s="3"/>
      <c r="DG1150" s="3"/>
    </row>
    <row r="1151" spans="1:16" s="47" customFormat="1" ht="13.5">
      <c r="A1151" s="6"/>
      <c r="B1151" s="6"/>
      <c r="C1151" s="6"/>
      <c r="D1151" s="2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2"/>
      <c r="P1151" s="4"/>
    </row>
    <row r="1152" spans="1:16" s="47" customFormat="1" ht="22.5" customHeight="1">
      <c r="A1152" s="73" t="s">
        <v>10</v>
      </c>
      <c r="B1152" s="73"/>
      <c r="C1152" s="73"/>
      <c r="D1152" s="73"/>
      <c r="E1152" s="74" t="s">
        <v>8</v>
      </c>
      <c r="F1152" s="74"/>
      <c r="G1152" s="74"/>
      <c r="H1152" s="74" t="s">
        <v>1</v>
      </c>
      <c r="I1152" s="74"/>
      <c r="J1152" s="74"/>
      <c r="K1152" s="74" t="s">
        <v>13</v>
      </c>
      <c r="L1152" s="74"/>
      <c r="M1152" s="74"/>
      <c r="N1152" s="74" t="s">
        <v>3</v>
      </c>
      <c r="O1152" s="74"/>
      <c r="P1152" s="74"/>
    </row>
    <row r="1153" spans="1:16" s="47" customFormat="1" ht="25.5" customHeight="1">
      <c r="A1153" s="75">
        <f>IF($M1153="","",'入力(貼付）'!$A$2)</f>
      </c>
      <c r="B1153" s="75"/>
      <c r="C1153" s="75"/>
      <c r="D1153" s="75"/>
      <c r="E1153" s="76">
        <f>IF($M1153="","",'入力(貼付）'!$B$2)</f>
      </c>
      <c r="F1153" s="76"/>
      <c r="G1153" s="76"/>
      <c r="H1153" s="76">
        <f>IF($M1153="","",'入力(貼付）'!$C$2)</f>
      </c>
      <c r="I1153" s="76"/>
      <c r="J1153" s="76"/>
      <c r="K1153" s="37">
        <f>IF($M1153="","",32)</f>
      </c>
      <c r="L1153" s="26" t="s">
        <v>26</v>
      </c>
      <c r="M1153" s="36">
        <f>IF('入力(貼付）'!$F$2&lt;32,"",'入力(貼付）'!$F$2)</f>
      </c>
      <c r="N1153" s="77">
        <f>IF(K1153="","",30)</f>
      </c>
      <c r="O1153" s="77"/>
      <c r="P1153" s="77"/>
    </row>
    <row r="1154" spans="1:16" s="47" customFormat="1" ht="25.5" customHeight="1">
      <c r="A1154" s="74" t="s">
        <v>2</v>
      </c>
      <c r="B1154" s="74"/>
      <c r="C1154" s="74"/>
      <c r="D1154" s="74"/>
      <c r="E1154" s="78">
        <f>IF(M1153="","",$E$7)</f>
      </c>
      <c r="F1154" s="79"/>
      <c r="G1154" s="79"/>
      <c r="H1154" s="79"/>
      <c r="I1154" s="79"/>
      <c r="J1154" s="79"/>
      <c r="K1154" s="79"/>
      <c r="L1154" s="79"/>
      <c r="M1154" s="79"/>
      <c r="N1154" s="79"/>
      <c r="O1154" s="79"/>
      <c r="P1154" s="80"/>
    </row>
    <row r="1155" spans="1:16" s="47" customFormat="1" ht="16.5" customHeight="1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2"/>
      <c r="P1155" s="10" t="s">
        <v>14</v>
      </c>
    </row>
    <row r="1156" spans="1:16" s="47" customFormat="1" ht="22.5" customHeight="1">
      <c r="A1156" s="8" t="s">
        <v>4</v>
      </c>
      <c r="B1156" s="70" t="s">
        <v>7</v>
      </c>
      <c r="C1156" s="70"/>
      <c r="D1156" s="70"/>
      <c r="E1156" s="70" t="s">
        <v>9</v>
      </c>
      <c r="F1156" s="70"/>
      <c r="G1156" s="70"/>
      <c r="H1156" s="70"/>
      <c r="I1156" s="70"/>
      <c r="J1156" s="70"/>
      <c r="K1156" s="70" t="s">
        <v>5</v>
      </c>
      <c r="L1156" s="70"/>
      <c r="M1156" s="70"/>
      <c r="N1156" s="70"/>
      <c r="O1156" s="70"/>
      <c r="P1156" s="70"/>
    </row>
    <row r="1157" spans="1:16" s="47" customFormat="1" ht="25.5" customHeight="1">
      <c r="A1157" s="23">
        <v>621</v>
      </c>
      <c r="B1157" s="81">
        <f>IF('入力(貼付）'!A627="","",'入力(貼付）'!A627)</f>
      </c>
      <c r="C1157" s="81"/>
      <c r="D1157" s="81"/>
      <c r="E1157" s="82">
        <f>IF('入力(貼付）'!B627="","",'入力(貼付）'!B627)</f>
      </c>
      <c r="F1157" s="83"/>
      <c r="G1157" s="83"/>
      <c r="H1157" s="83"/>
      <c r="I1157" s="83"/>
      <c r="J1157" s="84"/>
      <c r="K1157" s="85">
        <f>IF('入力(貼付）'!C627="","",'入力(貼付）'!E627)</f>
      </c>
      <c r="L1157" s="86"/>
      <c r="M1157" s="86"/>
      <c r="N1157" s="86"/>
      <c r="O1157" s="86"/>
      <c r="P1157" s="87"/>
    </row>
    <row r="1158" spans="1:16" s="47" customFormat="1" ht="25.5" customHeight="1">
      <c r="A1158" s="23">
        <v>622</v>
      </c>
      <c r="B1158" s="81">
        <f>IF('入力(貼付）'!A628="","",'入力(貼付）'!A628)</f>
      </c>
      <c r="C1158" s="81"/>
      <c r="D1158" s="81"/>
      <c r="E1158" s="82">
        <f>IF('入力(貼付）'!B628="","",'入力(貼付）'!B628)</f>
      </c>
      <c r="F1158" s="83"/>
      <c r="G1158" s="83"/>
      <c r="H1158" s="83"/>
      <c r="I1158" s="83"/>
      <c r="J1158" s="84"/>
      <c r="K1158" s="85">
        <f>IF('入力(貼付）'!C628="","",'入力(貼付）'!E628)</f>
      </c>
      <c r="L1158" s="86"/>
      <c r="M1158" s="86"/>
      <c r="N1158" s="86"/>
      <c r="O1158" s="86"/>
      <c r="P1158" s="87"/>
    </row>
    <row r="1159" spans="1:16" s="47" customFormat="1" ht="25.5" customHeight="1">
      <c r="A1159" s="23">
        <v>623</v>
      </c>
      <c r="B1159" s="81">
        <f>IF('入力(貼付）'!A629="","",'入力(貼付）'!A629)</f>
      </c>
      <c r="C1159" s="81"/>
      <c r="D1159" s="81"/>
      <c r="E1159" s="82">
        <f>IF('入力(貼付）'!B629="","",'入力(貼付）'!B629)</f>
      </c>
      <c r="F1159" s="83"/>
      <c r="G1159" s="83"/>
      <c r="H1159" s="83"/>
      <c r="I1159" s="83"/>
      <c r="J1159" s="84"/>
      <c r="K1159" s="85">
        <f>IF('入力(貼付）'!C629="","",'入力(貼付）'!E629)</f>
      </c>
      <c r="L1159" s="86"/>
      <c r="M1159" s="86"/>
      <c r="N1159" s="86"/>
      <c r="O1159" s="86"/>
      <c r="P1159" s="87"/>
    </row>
    <row r="1160" spans="1:16" s="47" customFormat="1" ht="25.5" customHeight="1">
      <c r="A1160" s="23">
        <v>624</v>
      </c>
      <c r="B1160" s="81">
        <f>IF('入力(貼付）'!A630="","",'入力(貼付）'!A630)</f>
      </c>
      <c r="C1160" s="81"/>
      <c r="D1160" s="81"/>
      <c r="E1160" s="82">
        <f>IF('入力(貼付）'!B630="","",'入力(貼付）'!B630)</f>
      </c>
      <c r="F1160" s="83"/>
      <c r="G1160" s="83"/>
      <c r="H1160" s="83"/>
      <c r="I1160" s="83"/>
      <c r="J1160" s="84"/>
      <c r="K1160" s="85">
        <f>IF('入力(貼付）'!C630="","",'入力(貼付）'!E630)</f>
      </c>
      <c r="L1160" s="86"/>
      <c r="M1160" s="86"/>
      <c r="N1160" s="86"/>
      <c r="O1160" s="86"/>
      <c r="P1160" s="87"/>
    </row>
    <row r="1161" spans="1:16" s="47" customFormat="1" ht="25.5" customHeight="1">
      <c r="A1161" s="23">
        <v>625</v>
      </c>
      <c r="B1161" s="81">
        <f>IF('入力(貼付）'!A631="","",'入力(貼付）'!A631)</f>
      </c>
      <c r="C1161" s="81"/>
      <c r="D1161" s="81"/>
      <c r="E1161" s="82">
        <f>IF('入力(貼付）'!B631="","",'入力(貼付）'!B631)</f>
      </c>
      <c r="F1161" s="83"/>
      <c r="G1161" s="83"/>
      <c r="H1161" s="83"/>
      <c r="I1161" s="83"/>
      <c r="J1161" s="84"/>
      <c r="K1161" s="85">
        <f>IF('入力(貼付）'!C631="","",'入力(貼付）'!E631)</f>
      </c>
      <c r="L1161" s="86"/>
      <c r="M1161" s="86"/>
      <c r="N1161" s="86"/>
      <c r="O1161" s="86"/>
      <c r="P1161" s="87"/>
    </row>
    <row r="1162" spans="1:16" s="47" customFormat="1" ht="25.5" customHeight="1">
      <c r="A1162" s="23">
        <v>626</v>
      </c>
      <c r="B1162" s="81">
        <f>IF('入力(貼付）'!A632="","",'入力(貼付）'!A632)</f>
      </c>
      <c r="C1162" s="81"/>
      <c r="D1162" s="81"/>
      <c r="E1162" s="82">
        <f>IF('入力(貼付）'!B632="","",'入力(貼付）'!B632)</f>
      </c>
      <c r="F1162" s="83"/>
      <c r="G1162" s="83"/>
      <c r="H1162" s="83"/>
      <c r="I1162" s="83"/>
      <c r="J1162" s="84"/>
      <c r="K1162" s="85">
        <f>IF('入力(貼付）'!C632="","",'入力(貼付）'!E632)</f>
      </c>
      <c r="L1162" s="86"/>
      <c r="M1162" s="86"/>
      <c r="N1162" s="86"/>
      <c r="O1162" s="86"/>
      <c r="P1162" s="87"/>
    </row>
    <row r="1163" spans="1:16" s="47" customFormat="1" ht="25.5" customHeight="1">
      <c r="A1163" s="23">
        <v>627</v>
      </c>
      <c r="B1163" s="81">
        <f>IF('入力(貼付）'!A633="","",'入力(貼付）'!A633)</f>
      </c>
      <c r="C1163" s="81"/>
      <c r="D1163" s="81"/>
      <c r="E1163" s="82">
        <f>IF('入力(貼付）'!B633="","",'入力(貼付）'!B633)</f>
      </c>
      <c r="F1163" s="83"/>
      <c r="G1163" s="83"/>
      <c r="H1163" s="83"/>
      <c r="I1163" s="83"/>
      <c r="J1163" s="84"/>
      <c r="K1163" s="85">
        <f>IF('入力(貼付）'!C633="","",'入力(貼付）'!E633)</f>
      </c>
      <c r="L1163" s="86"/>
      <c r="M1163" s="86"/>
      <c r="N1163" s="86"/>
      <c r="O1163" s="86"/>
      <c r="P1163" s="87"/>
    </row>
    <row r="1164" spans="1:16" s="47" customFormat="1" ht="25.5" customHeight="1">
      <c r="A1164" s="23">
        <v>628</v>
      </c>
      <c r="B1164" s="81">
        <f>IF('入力(貼付）'!A634="","",'入力(貼付）'!A634)</f>
      </c>
      <c r="C1164" s="81"/>
      <c r="D1164" s="81"/>
      <c r="E1164" s="82">
        <f>IF('入力(貼付）'!B634="","",'入力(貼付）'!B634)</f>
      </c>
      <c r="F1164" s="83"/>
      <c r="G1164" s="83"/>
      <c r="H1164" s="83"/>
      <c r="I1164" s="83"/>
      <c r="J1164" s="84"/>
      <c r="K1164" s="85">
        <f>IF('入力(貼付）'!C634="","",'入力(貼付）'!E634)</f>
      </c>
      <c r="L1164" s="86"/>
      <c r="M1164" s="86"/>
      <c r="N1164" s="86"/>
      <c r="O1164" s="86"/>
      <c r="P1164" s="87"/>
    </row>
    <row r="1165" spans="1:16" s="47" customFormat="1" ht="25.5" customHeight="1">
      <c r="A1165" s="23">
        <v>629</v>
      </c>
      <c r="B1165" s="81">
        <f>IF('入力(貼付）'!A635="","",'入力(貼付）'!A635)</f>
      </c>
      <c r="C1165" s="81"/>
      <c r="D1165" s="81"/>
      <c r="E1165" s="82">
        <f>IF('入力(貼付）'!B635="","",'入力(貼付）'!B635)</f>
      </c>
      <c r="F1165" s="83"/>
      <c r="G1165" s="83"/>
      <c r="H1165" s="83"/>
      <c r="I1165" s="83"/>
      <c r="J1165" s="84"/>
      <c r="K1165" s="85">
        <f>IF('入力(貼付）'!C635="","",'入力(貼付）'!E635)</f>
      </c>
      <c r="L1165" s="86"/>
      <c r="M1165" s="86"/>
      <c r="N1165" s="86"/>
      <c r="O1165" s="86"/>
      <c r="P1165" s="87"/>
    </row>
    <row r="1166" spans="1:16" s="47" customFormat="1" ht="25.5" customHeight="1">
      <c r="A1166" s="23">
        <v>630</v>
      </c>
      <c r="B1166" s="81">
        <f>IF('入力(貼付）'!A636="","",'入力(貼付）'!A636)</f>
      </c>
      <c r="C1166" s="81"/>
      <c r="D1166" s="81"/>
      <c r="E1166" s="82">
        <f>IF('入力(貼付）'!B636="","",'入力(貼付）'!B636)</f>
      </c>
      <c r="F1166" s="83"/>
      <c r="G1166" s="83"/>
      <c r="H1166" s="83"/>
      <c r="I1166" s="83"/>
      <c r="J1166" s="84"/>
      <c r="K1166" s="85">
        <f>IF('入力(貼付）'!C636="","",'入力(貼付）'!E636)</f>
      </c>
      <c r="L1166" s="86"/>
      <c r="M1166" s="86"/>
      <c r="N1166" s="86"/>
      <c r="O1166" s="86"/>
      <c r="P1166" s="87"/>
    </row>
    <row r="1167" spans="1:16" s="47" customFormat="1" ht="25.5" customHeight="1">
      <c r="A1167" s="23">
        <v>631</v>
      </c>
      <c r="B1167" s="81">
        <f>IF('入力(貼付）'!A637="","",'入力(貼付）'!A637)</f>
      </c>
      <c r="C1167" s="81"/>
      <c r="D1167" s="81"/>
      <c r="E1167" s="82">
        <f>IF('入力(貼付）'!B637="","",'入力(貼付）'!B637)</f>
      </c>
      <c r="F1167" s="83"/>
      <c r="G1167" s="83"/>
      <c r="H1167" s="83"/>
      <c r="I1167" s="83"/>
      <c r="J1167" s="84"/>
      <c r="K1167" s="85">
        <f>IF('入力(貼付）'!C637="","",'入力(貼付）'!E637)</f>
      </c>
      <c r="L1167" s="86"/>
      <c r="M1167" s="86"/>
      <c r="N1167" s="86"/>
      <c r="O1167" s="86"/>
      <c r="P1167" s="87"/>
    </row>
    <row r="1168" spans="1:16" s="47" customFormat="1" ht="25.5" customHeight="1">
      <c r="A1168" s="23">
        <v>632</v>
      </c>
      <c r="B1168" s="81">
        <f>IF('入力(貼付）'!A638="","",'入力(貼付）'!A638)</f>
      </c>
      <c r="C1168" s="81"/>
      <c r="D1168" s="81"/>
      <c r="E1168" s="82">
        <f>IF('入力(貼付）'!B638="","",'入力(貼付）'!B638)</f>
      </c>
      <c r="F1168" s="83"/>
      <c r="G1168" s="83"/>
      <c r="H1168" s="83"/>
      <c r="I1168" s="83"/>
      <c r="J1168" s="84"/>
      <c r="K1168" s="85">
        <f>IF('入力(貼付）'!C638="","",'入力(貼付）'!E638)</f>
      </c>
      <c r="L1168" s="86"/>
      <c r="M1168" s="86"/>
      <c r="N1168" s="86"/>
      <c r="O1168" s="86"/>
      <c r="P1168" s="87"/>
    </row>
    <row r="1169" spans="1:16" s="47" customFormat="1" ht="25.5" customHeight="1">
      <c r="A1169" s="23">
        <v>633</v>
      </c>
      <c r="B1169" s="81">
        <f>IF('入力(貼付）'!A639="","",'入力(貼付）'!A639)</f>
      </c>
      <c r="C1169" s="81"/>
      <c r="D1169" s="81"/>
      <c r="E1169" s="82">
        <f>IF('入力(貼付）'!B639="","",'入力(貼付）'!B639)</f>
      </c>
      <c r="F1169" s="83"/>
      <c r="G1169" s="83"/>
      <c r="H1169" s="83"/>
      <c r="I1169" s="83"/>
      <c r="J1169" s="84"/>
      <c r="K1169" s="85">
        <f>IF('入力(貼付）'!C639="","",'入力(貼付）'!E639)</f>
      </c>
      <c r="L1169" s="86"/>
      <c r="M1169" s="86"/>
      <c r="N1169" s="86"/>
      <c r="O1169" s="86"/>
      <c r="P1169" s="87"/>
    </row>
    <row r="1170" spans="1:16" s="47" customFormat="1" ht="25.5" customHeight="1">
      <c r="A1170" s="23">
        <v>634</v>
      </c>
      <c r="B1170" s="81">
        <f>IF('入力(貼付）'!A640="","",'入力(貼付）'!A640)</f>
      </c>
      <c r="C1170" s="81"/>
      <c r="D1170" s="81"/>
      <c r="E1170" s="82">
        <f>IF('入力(貼付）'!B640="","",'入力(貼付）'!B640)</f>
      </c>
      <c r="F1170" s="83"/>
      <c r="G1170" s="83"/>
      <c r="H1170" s="83"/>
      <c r="I1170" s="83"/>
      <c r="J1170" s="84"/>
      <c r="K1170" s="85">
        <f>IF('入力(貼付）'!C640="","",'入力(貼付）'!E640)</f>
      </c>
      <c r="L1170" s="86"/>
      <c r="M1170" s="86"/>
      <c r="N1170" s="86"/>
      <c r="O1170" s="86"/>
      <c r="P1170" s="87"/>
    </row>
    <row r="1171" spans="1:16" s="47" customFormat="1" ht="25.5" customHeight="1">
      <c r="A1171" s="23">
        <v>635</v>
      </c>
      <c r="B1171" s="81">
        <f>IF('入力(貼付）'!A641="","",'入力(貼付）'!A641)</f>
      </c>
      <c r="C1171" s="81"/>
      <c r="D1171" s="81"/>
      <c r="E1171" s="82">
        <f>IF('入力(貼付）'!B641="","",'入力(貼付）'!B641)</f>
      </c>
      <c r="F1171" s="83"/>
      <c r="G1171" s="83"/>
      <c r="H1171" s="83"/>
      <c r="I1171" s="83"/>
      <c r="J1171" s="84"/>
      <c r="K1171" s="85">
        <f>IF('入力(貼付）'!C641="","",'入力(貼付）'!E641)</f>
      </c>
      <c r="L1171" s="86"/>
      <c r="M1171" s="86"/>
      <c r="N1171" s="86"/>
      <c r="O1171" s="86"/>
      <c r="P1171" s="87"/>
    </row>
    <row r="1172" spans="1:16" s="47" customFormat="1" ht="25.5" customHeight="1">
      <c r="A1172" s="23">
        <v>636</v>
      </c>
      <c r="B1172" s="81">
        <f>IF('入力(貼付）'!A642="","",'入力(貼付）'!A642)</f>
      </c>
      <c r="C1172" s="81"/>
      <c r="D1172" s="81"/>
      <c r="E1172" s="82">
        <f>IF('入力(貼付）'!B642="","",'入力(貼付）'!B642)</f>
      </c>
      <c r="F1172" s="83"/>
      <c r="G1172" s="83"/>
      <c r="H1172" s="83"/>
      <c r="I1172" s="83"/>
      <c r="J1172" s="84"/>
      <c r="K1172" s="85">
        <f>IF('入力(貼付）'!C642="","",'入力(貼付）'!E642)</f>
      </c>
      <c r="L1172" s="86"/>
      <c r="M1172" s="86"/>
      <c r="N1172" s="86"/>
      <c r="O1172" s="86"/>
      <c r="P1172" s="87"/>
    </row>
    <row r="1173" spans="1:16" s="47" customFormat="1" ht="25.5" customHeight="1">
      <c r="A1173" s="23">
        <v>637</v>
      </c>
      <c r="B1173" s="81">
        <f>IF('入力(貼付）'!A643="","",'入力(貼付）'!A643)</f>
      </c>
      <c r="C1173" s="81"/>
      <c r="D1173" s="81"/>
      <c r="E1173" s="82">
        <f>IF('入力(貼付）'!B643="","",'入力(貼付）'!B643)</f>
      </c>
      <c r="F1173" s="83"/>
      <c r="G1173" s="83"/>
      <c r="H1173" s="83"/>
      <c r="I1173" s="83"/>
      <c r="J1173" s="84"/>
      <c r="K1173" s="85">
        <f>IF('入力(貼付）'!C643="","",'入力(貼付）'!E643)</f>
      </c>
      <c r="L1173" s="86"/>
      <c r="M1173" s="86"/>
      <c r="N1173" s="86"/>
      <c r="O1173" s="86"/>
      <c r="P1173" s="87"/>
    </row>
    <row r="1174" spans="1:16" s="47" customFormat="1" ht="25.5" customHeight="1">
      <c r="A1174" s="23">
        <v>638</v>
      </c>
      <c r="B1174" s="81">
        <f>IF('入力(貼付）'!A644="","",'入力(貼付）'!A644)</f>
      </c>
      <c r="C1174" s="81"/>
      <c r="D1174" s="81"/>
      <c r="E1174" s="82">
        <f>IF('入力(貼付）'!B644="","",'入力(貼付）'!B644)</f>
      </c>
      <c r="F1174" s="83"/>
      <c r="G1174" s="83"/>
      <c r="H1174" s="83"/>
      <c r="I1174" s="83"/>
      <c r="J1174" s="84"/>
      <c r="K1174" s="85">
        <f>IF('入力(貼付）'!C644="","",'入力(貼付）'!E644)</f>
      </c>
      <c r="L1174" s="86"/>
      <c r="M1174" s="86"/>
      <c r="N1174" s="86"/>
      <c r="O1174" s="86"/>
      <c r="P1174" s="87"/>
    </row>
    <row r="1175" spans="1:16" s="47" customFormat="1" ht="25.5" customHeight="1">
      <c r="A1175" s="23">
        <v>639</v>
      </c>
      <c r="B1175" s="81">
        <f>IF('入力(貼付）'!A645="","",'入力(貼付）'!A645)</f>
      </c>
      <c r="C1175" s="81"/>
      <c r="D1175" s="81"/>
      <c r="E1175" s="82">
        <f>IF('入力(貼付）'!B645="","",'入力(貼付）'!B645)</f>
      </c>
      <c r="F1175" s="83"/>
      <c r="G1175" s="83"/>
      <c r="H1175" s="83"/>
      <c r="I1175" s="83"/>
      <c r="J1175" s="84"/>
      <c r="K1175" s="85">
        <f>IF('入力(貼付）'!C645="","",'入力(貼付）'!E645)</f>
      </c>
      <c r="L1175" s="86"/>
      <c r="M1175" s="86"/>
      <c r="N1175" s="86"/>
      <c r="O1175" s="86"/>
      <c r="P1175" s="87"/>
    </row>
    <row r="1176" spans="1:16" s="47" customFormat="1" ht="25.5" customHeight="1">
      <c r="A1176" s="23">
        <v>640</v>
      </c>
      <c r="B1176" s="81">
        <f>IF('入力(貼付）'!A646="","",'入力(貼付）'!A646)</f>
      </c>
      <c r="C1176" s="81"/>
      <c r="D1176" s="81"/>
      <c r="E1176" s="82">
        <f>IF('入力(貼付）'!B646="","",'入力(貼付）'!B646)</f>
      </c>
      <c r="F1176" s="83"/>
      <c r="G1176" s="83"/>
      <c r="H1176" s="83"/>
      <c r="I1176" s="83"/>
      <c r="J1176" s="84"/>
      <c r="K1176" s="85">
        <f>IF('入力(貼付）'!C646="","",'入力(貼付）'!E646)</f>
      </c>
      <c r="L1176" s="86"/>
      <c r="M1176" s="86"/>
      <c r="N1176" s="86"/>
      <c r="O1176" s="86"/>
      <c r="P1176" s="87"/>
    </row>
    <row r="1177" spans="1:16" s="47" customFormat="1" ht="25.5" customHeight="1">
      <c r="A1177" s="88" t="s">
        <v>12</v>
      </c>
      <c r="B1177" s="89"/>
      <c r="C1177" s="89"/>
      <c r="D1177" s="90"/>
      <c r="E1177" s="91">
        <f>IF(COUNT(B1157:D1176)=0,"",COUNT(B1157:D1176))</f>
      </c>
      <c r="F1177" s="92"/>
      <c r="G1177" s="92"/>
      <c r="H1177" s="92"/>
      <c r="I1177" s="92"/>
      <c r="J1177" s="11" t="s">
        <v>6</v>
      </c>
      <c r="K1177" s="85">
        <f>IF(SUM(K1157:P1176)=0,"",SUM(K1157:P1176))</f>
      </c>
      <c r="L1177" s="86"/>
      <c r="M1177" s="86"/>
      <c r="N1177" s="86"/>
      <c r="O1177" s="86"/>
      <c r="P1177" s="87"/>
    </row>
    <row r="1178" spans="1:16" s="47" customFormat="1" ht="13.5">
      <c r="A1178" s="38" t="s">
        <v>36</v>
      </c>
      <c r="B1178" s="38"/>
      <c r="C1178" s="38"/>
      <c r="D1178" s="38"/>
      <c r="E1178" s="38"/>
      <c r="F1178" s="38"/>
      <c r="G1178" s="7"/>
      <c r="H1178" s="7"/>
      <c r="I1178" s="7"/>
      <c r="J1178" s="7"/>
      <c r="K1178" s="4"/>
      <c r="L1178" s="4"/>
      <c r="M1178" s="4"/>
      <c r="N1178" s="4"/>
      <c r="O1178" s="39"/>
      <c r="P1178" s="4"/>
    </row>
    <row r="1179" spans="1:16" s="47" customFormat="1" ht="13.5">
      <c r="A1179" s="38" t="s">
        <v>37</v>
      </c>
      <c r="B1179" s="38"/>
      <c r="C1179" s="38"/>
      <c r="D1179" s="38"/>
      <c r="E1179" s="38"/>
      <c r="F1179" s="38"/>
      <c r="G1179" s="7"/>
      <c r="H1179" s="7"/>
      <c r="I1179" s="7"/>
      <c r="J1179" s="7"/>
      <c r="K1179" s="4"/>
      <c r="L1179" s="4"/>
      <c r="M1179" s="4"/>
      <c r="N1179" s="4"/>
      <c r="O1179" s="39"/>
      <c r="P1179" s="4"/>
    </row>
    <row r="1180" spans="1:16" s="47" customFormat="1" ht="13.5">
      <c r="A1180" s="38" t="s">
        <v>38</v>
      </c>
      <c r="B1180" s="38"/>
      <c r="C1180" s="38"/>
      <c r="D1180" s="38"/>
      <c r="E1180" s="38"/>
      <c r="F1180" s="38"/>
      <c r="G1180" s="7"/>
      <c r="H1180" s="7"/>
      <c r="I1180" s="7"/>
      <c r="J1180" s="7"/>
      <c r="K1180" s="4"/>
      <c r="L1180" s="4"/>
      <c r="M1180" s="4"/>
      <c r="N1180" s="4"/>
      <c r="O1180" s="39"/>
      <c r="P1180" s="4"/>
    </row>
    <row r="1181" spans="1:16" s="47" customFormat="1" ht="13.5">
      <c r="A1181" s="40" t="s">
        <v>39</v>
      </c>
      <c r="B1181" s="7"/>
      <c r="C1181" s="7"/>
      <c r="D1181" s="7"/>
      <c r="E1181" s="7"/>
      <c r="F1181" s="7"/>
      <c r="G1181" s="70" t="s">
        <v>40</v>
      </c>
      <c r="H1181" s="70"/>
      <c r="I1181" s="70"/>
      <c r="J1181" s="70"/>
      <c r="K1181" s="70"/>
      <c r="L1181" s="70"/>
      <c r="M1181" s="70"/>
      <c r="N1181" s="70"/>
      <c r="O1181" s="70"/>
      <c r="P1181" s="70"/>
    </row>
    <row r="1182" spans="1:16" s="47" customFormat="1" ht="25.5" customHeight="1">
      <c r="A1182" s="70" t="s">
        <v>41</v>
      </c>
      <c r="B1182" s="70"/>
      <c r="C1182" s="70" t="s">
        <v>42</v>
      </c>
      <c r="D1182" s="70"/>
      <c r="E1182" s="41"/>
      <c r="F1182" s="41"/>
      <c r="G1182" s="93">
        <f>IF(E1177="","",'入力(貼付）'!$D$2)</f>
      </c>
      <c r="H1182" s="93"/>
      <c r="I1182" s="88"/>
      <c r="J1182" s="42" t="s">
        <v>6</v>
      </c>
      <c r="K1182" s="94">
        <f>IF(K1177="","",'入力(貼付）'!$E$2)</f>
      </c>
      <c r="L1182" s="95"/>
      <c r="M1182" s="95"/>
      <c r="N1182" s="95"/>
      <c r="O1182" s="95"/>
      <c r="P1182" s="43" t="s">
        <v>43</v>
      </c>
    </row>
    <row r="1183" spans="1:16" s="47" customFormat="1" ht="22.5" customHeight="1">
      <c r="A1183" s="93"/>
      <c r="B1183" s="93"/>
      <c r="C1183" s="96"/>
      <c r="D1183" s="96"/>
      <c r="E1183" s="44"/>
      <c r="F1183" s="44"/>
      <c r="G1183" s="45"/>
      <c r="H1183" s="44"/>
      <c r="I1183" s="4"/>
      <c r="J1183" s="4"/>
      <c r="K1183" s="4"/>
      <c r="L1183" s="4"/>
      <c r="M1183" s="4"/>
      <c r="N1183" s="4"/>
      <c r="O1183" s="45"/>
      <c r="P1183" s="4"/>
    </row>
    <row r="1184" spans="1:16" s="47" customFormat="1" ht="22.5" customHeight="1">
      <c r="A1184" s="93"/>
      <c r="B1184" s="93"/>
      <c r="C1184" s="96"/>
      <c r="D1184" s="96"/>
      <c r="E1184" s="46"/>
      <c r="F1184" s="46"/>
      <c r="G1184" s="61" t="s">
        <v>92</v>
      </c>
      <c r="H1184" s="61"/>
      <c r="I1184" s="61"/>
      <c r="J1184" s="69">
        <f>IF(B1157="","",$J$37)</f>
      </c>
      <c r="K1184" s="69"/>
      <c r="L1184" s="69"/>
      <c r="M1184" s="69"/>
      <c r="N1184" s="69"/>
      <c r="O1184" s="69"/>
      <c r="P1184" s="69"/>
    </row>
    <row r="1185" spans="1:16" s="47" customFormat="1" ht="13.5">
      <c r="A1185" s="71" t="s">
        <v>90</v>
      </c>
      <c r="B1185" s="71"/>
      <c r="C1185" s="71"/>
      <c r="D1185" s="71"/>
      <c r="E1185" s="71"/>
      <c r="F1185" s="71"/>
      <c r="G1185" s="71"/>
      <c r="H1185" s="9"/>
      <c r="I1185" s="4"/>
      <c r="J1185" s="4"/>
      <c r="K1185" s="4"/>
      <c r="L1185" s="4"/>
      <c r="M1185" s="7" t="s">
        <v>15</v>
      </c>
      <c r="N1185" s="4"/>
      <c r="O1185" s="5"/>
      <c r="P1185" s="2"/>
    </row>
    <row r="1186" spans="1:16" s="47" customFormat="1" ht="13.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</row>
    <row r="1187" spans="1:111" s="1" customFormat="1" ht="24">
      <c r="A1187" s="72" t="s">
        <v>0</v>
      </c>
      <c r="B1187" s="72"/>
      <c r="C1187" s="72"/>
      <c r="D1187" s="72"/>
      <c r="E1187" s="72"/>
      <c r="F1187" s="72"/>
      <c r="G1187" s="72"/>
      <c r="H1187" s="72"/>
      <c r="I1187" s="72"/>
      <c r="J1187" s="72"/>
      <c r="K1187" s="72"/>
      <c r="L1187" s="72"/>
      <c r="M1187" s="72"/>
      <c r="N1187" s="72"/>
      <c r="O1187" s="72"/>
      <c r="P1187" s="72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  <c r="CG1187" s="3"/>
      <c r="CH1187" s="3"/>
      <c r="CI1187" s="3"/>
      <c r="CJ1187" s="3"/>
      <c r="CK1187" s="3"/>
      <c r="CL1187" s="3"/>
      <c r="CM1187" s="3"/>
      <c r="CN1187" s="3"/>
      <c r="CO1187" s="3"/>
      <c r="CP1187" s="3"/>
      <c r="CQ1187" s="3"/>
      <c r="CR1187" s="3"/>
      <c r="CS1187" s="3"/>
      <c r="CT1187" s="3"/>
      <c r="CU1187" s="3"/>
      <c r="CV1187" s="3"/>
      <c r="CW1187" s="3"/>
      <c r="CX1187" s="3"/>
      <c r="CY1187" s="3"/>
      <c r="CZ1187" s="3"/>
      <c r="DA1187" s="3"/>
      <c r="DB1187" s="3"/>
      <c r="DC1187" s="3"/>
      <c r="DD1187" s="3"/>
      <c r="DE1187" s="3"/>
      <c r="DF1187" s="3"/>
      <c r="DG1187" s="3"/>
    </row>
    <row r="1188" spans="1:16" s="47" customFormat="1" ht="13.5">
      <c r="A1188" s="6"/>
      <c r="B1188" s="6"/>
      <c r="C1188" s="6"/>
      <c r="D1188" s="2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2"/>
      <c r="P1188" s="4"/>
    </row>
    <row r="1189" spans="1:16" s="47" customFormat="1" ht="22.5" customHeight="1">
      <c r="A1189" s="73" t="s">
        <v>10</v>
      </c>
      <c r="B1189" s="73"/>
      <c r="C1189" s="73"/>
      <c r="D1189" s="73"/>
      <c r="E1189" s="74" t="s">
        <v>8</v>
      </c>
      <c r="F1189" s="74"/>
      <c r="G1189" s="74"/>
      <c r="H1189" s="74" t="s">
        <v>1</v>
      </c>
      <c r="I1189" s="74"/>
      <c r="J1189" s="74"/>
      <c r="K1189" s="74" t="s">
        <v>13</v>
      </c>
      <c r="L1189" s="74"/>
      <c r="M1189" s="74"/>
      <c r="N1189" s="74" t="s">
        <v>3</v>
      </c>
      <c r="O1189" s="74"/>
      <c r="P1189" s="74"/>
    </row>
    <row r="1190" spans="1:16" s="47" customFormat="1" ht="25.5" customHeight="1">
      <c r="A1190" s="75">
        <f>IF($M1190="","",'入力(貼付）'!$A$2)</f>
      </c>
      <c r="B1190" s="75"/>
      <c r="C1190" s="75"/>
      <c r="D1190" s="75"/>
      <c r="E1190" s="76">
        <f>IF($M1190="","",'入力(貼付）'!$B$2)</f>
      </c>
      <c r="F1190" s="76"/>
      <c r="G1190" s="76"/>
      <c r="H1190" s="76">
        <f>IF($M1190="","",'入力(貼付）'!$C$2)</f>
      </c>
      <c r="I1190" s="76"/>
      <c r="J1190" s="76"/>
      <c r="K1190" s="37">
        <f>IF($M1190="","",33)</f>
      </c>
      <c r="L1190" s="26" t="s">
        <v>26</v>
      </c>
      <c r="M1190" s="36">
        <f>IF('入力(貼付）'!$F$2&lt;33,"",'入力(貼付）'!$F$2)</f>
      </c>
      <c r="N1190" s="77">
        <f>IF(K1190="","",30)</f>
      </c>
      <c r="O1190" s="77"/>
      <c r="P1190" s="77"/>
    </row>
    <row r="1191" spans="1:16" s="47" customFormat="1" ht="25.5" customHeight="1">
      <c r="A1191" s="74" t="s">
        <v>2</v>
      </c>
      <c r="B1191" s="74"/>
      <c r="C1191" s="74"/>
      <c r="D1191" s="74"/>
      <c r="E1191" s="78">
        <f>IF(M1190="","",$E$7)</f>
      </c>
      <c r="F1191" s="79"/>
      <c r="G1191" s="79"/>
      <c r="H1191" s="79"/>
      <c r="I1191" s="79"/>
      <c r="J1191" s="79"/>
      <c r="K1191" s="79"/>
      <c r="L1191" s="79"/>
      <c r="M1191" s="79"/>
      <c r="N1191" s="79"/>
      <c r="O1191" s="79"/>
      <c r="P1191" s="80"/>
    </row>
    <row r="1192" spans="1:16" s="47" customFormat="1" ht="16.5" customHeight="1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2"/>
      <c r="P1192" s="10" t="s">
        <v>14</v>
      </c>
    </row>
    <row r="1193" spans="1:16" s="47" customFormat="1" ht="22.5" customHeight="1">
      <c r="A1193" s="8" t="s">
        <v>4</v>
      </c>
      <c r="B1193" s="70" t="s">
        <v>7</v>
      </c>
      <c r="C1193" s="70"/>
      <c r="D1193" s="70"/>
      <c r="E1193" s="70" t="s">
        <v>9</v>
      </c>
      <c r="F1193" s="70"/>
      <c r="G1193" s="70"/>
      <c r="H1193" s="70"/>
      <c r="I1193" s="70"/>
      <c r="J1193" s="70"/>
      <c r="K1193" s="70" t="s">
        <v>5</v>
      </c>
      <c r="L1193" s="70"/>
      <c r="M1193" s="70"/>
      <c r="N1193" s="70"/>
      <c r="O1193" s="70"/>
      <c r="P1193" s="70"/>
    </row>
    <row r="1194" spans="1:16" s="47" customFormat="1" ht="25.5" customHeight="1">
      <c r="A1194" s="23">
        <v>641</v>
      </c>
      <c r="B1194" s="81">
        <f>IF('入力(貼付）'!A647="","",'入力(貼付）'!A647)</f>
      </c>
      <c r="C1194" s="81"/>
      <c r="D1194" s="81"/>
      <c r="E1194" s="82">
        <f>IF('入力(貼付）'!B647="","",'入力(貼付）'!B647)</f>
      </c>
      <c r="F1194" s="83"/>
      <c r="G1194" s="83"/>
      <c r="H1194" s="83"/>
      <c r="I1194" s="83"/>
      <c r="J1194" s="84"/>
      <c r="K1194" s="85">
        <f>IF('入力(貼付）'!C647="","",'入力(貼付）'!E647)</f>
      </c>
      <c r="L1194" s="86"/>
      <c r="M1194" s="86"/>
      <c r="N1194" s="86"/>
      <c r="O1194" s="86"/>
      <c r="P1194" s="87"/>
    </row>
    <row r="1195" spans="1:16" s="47" customFormat="1" ht="25.5" customHeight="1">
      <c r="A1195" s="23">
        <v>642</v>
      </c>
      <c r="B1195" s="81">
        <f>IF('入力(貼付）'!A648="","",'入力(貼付）'!A648)</f>
      </c>
      <c r="C1195" s="81"/>
      <c r="D1195" s="81"/>
      <c r="E1195" s="82">
        <f>IF('入力(貼付）'!B648="","",'入力(貼付）'!B648)</f>
      </c>
      <c r="F1195" s="83"/>
      <c r="G1195" s="83"/>
      <c r="H1195" s="83"/>
      <c r="I1195" s="83"/>
      <c r="J1195" s="84"/>
      <c r="K1195" s="85">
        <f>IF('入力(貼付）'!C648="","",'入力(貼付）'!E648)</f>
      </c>
      <c r="L1195" s="86"/>
      <c r="M1195" s="86"/>
      <c r="N1195" s="86"/>
      <c r="O1195" s="86"/>
      <c r="P1195" s="87"/>
    </row>
    <row r="1196" spans="1:16" s="47" customFormat="1" ht="25.5" customHeight="1">
      <c r="A1196" s="23">
        <v>643</v>
      </c>
      <c r="B1196" s="81">
        <f>IF('入力(貼付）'!A649="","",'入力(貼付）'!A649)</f>
      </c>
      <c r="C1196" s="81"/>
      <c r="D1196" s="81"/>
      <c r="E1196" s="82">
        <f>IF('入力(貼付）'!B649="","",'入力(貼付）'!B649)</f>
      </c>
      <c r="F1196" s="83"/>
      <c r="G1196" s="83"/>
      <c r="H1196" s="83"/>
      <c r="I1196" s="83"/>
      <c r="J1196" s="84"/>
      <c r="K1196" s="85">
        <f>IF('入力(貼付）'!C649="","",'入力(貼付）'!E649)</f>
      </c>
      <c r="L1196" s="86"/>
      <c r="M1196" s="86"/>
      <c r="N1196" s="86"/>
      <c r="O1196" s="86"/>
      <c r="P1196" s="87"/>
    </row>
    <row r="1197" spans="1:16" s="47" customFormat="1" ht="25.5" customHeight="1">
      <c r="A1197" s="23">
        <v>644</v>
      </c>
      <c r="B1197" s="81">
        <f>IF('入力(貼付）'!A650="","",'入力(貼付）'!A650)</f>
      </c>
      <c r="C1197" s="81"/>
      <c r="D1197" s="81"/>
      <c r="E1197" s="82">
        <f>IF('入力(貼付）'!B650="","",'入力(貼付）'!B650)</f>
      </c>
      <c r="F1197" s="83"/>
      <c r="G1197" s="83"/>
      <c r="H1197" s="83"/>
      <c r="I1197" s="83"/>
      <c r="J1197" s="84"/>
      <c r="K1197" s="85">
        <f>IF('入力(貼付）'!C650="","",'入力(貼付）'!E650)</f>
      </c>
      <c r="L1197" s="86"/>
      <c r="M1197" s="86"/>
      <c r="N1197" s="86"/>
      <c r="O1197" s="86"/>
      <c r="P1197" s="87"/>
    </row>
    <row r="1198" spans="1:16" s="47" customFormat="1" ht="25.5" customHeight="1">
      <c r="A1198" s="23">
        <v>645</v>
      </c>
      <c r="B1198" s="81">
        <f>IF('入力(貼付）'!A651="","",'入力(貼付）'!A651)</f>
      </c>
      <c r="C1198" s="81"/>
      <c r="D1198" s="81"/>
      <c r="E1198" s="82">
        <f>IF('入力(貼付）'!B651="","",'入力(貼付）'!B651)</f>
      </c>
      <c r="F1198" s="83"/>
      <c r="G1198" s="83"/>
      <c r="H1198" s="83"/>
      <c r="I1198" s="83"/>
      <c r="J1198" s="84"/>
      <c r="K1198" s="85">
        <f>IF('入力(貼付）'!C651="","",'入力(貼付）'!E651)</f>
      </c>
      <c r="L1198" s="86"/>
      <c r="M1198" s="86"/>
      <c r="N1198" s="86"/>
      <c r="O1198" s="86"/>
      <c r="P1198" s="87"/>
    </row>
    <row r="1199" spans="1:16" s="47" customFormat="1" ht="25.5" customHeight="1">
      <c r="A1199" s="23">
        <v>646</v>
      </c>
      <c r="B1199" s="81">
        <f>IF('入力(貼付）'!A652="","",'入力(貼付）'!A652)</f>
      </c>
      <c r="C1199" s="81"/>
      <c r="D1199" s="81"/>
      <c r="E1199" s="82">
        <f>IF('入力(貼付）'!B652="","",'入力(貼付）'!B652)</f>
      </c>
      <c r="F1199" s="83"/>
      <c r="G1199" s="83"/>
      <c r="H1199" s="83"/>
      <c r="I1199" s="83"/>
      <c r="J1199" s="84"/>
      <c r="K1199" s="85">
        <f>IF('入力(貼付）'!C652="","",'入力(貼付）'!E652)</f>
      </c>
      <c r="L1199" s="86"/>
      <c r="M1199" s="86"/>
      <c r="N1199" s="86"/>
      <c r="O1199" s="86"/>
      <c r="P1199" s="87"/>
    </row>
    <row r="1200" spans="1:16" s="47" customFormat="1" ht="25.5" customHeight="1">
      <c r="A1200" s="23">
        <v>647</v>
      </c>
      <c r="B1200" s="81">
        <f>IF('入力(貼付）'!A653="","",'入力(貼付）'!A653)</f>
      </c>
      <c r="C1200" s="81"/>
      <c r="D1200" s="81"/>
      <c r="E1200" s="82">
        <f>IF('入力(貼付）'!B653="","",'入力(貼付）'!B653)</f>
      </c>
      <c r="F1200" s="83"/>
      <c r="G1200" s="83"/>
      <c r="H1200" s="83"/>
      <c r="I1200" s="83"/>
      <c r="J1200" s="84"/>
      <c r="K1200" s="85">
        <f>IF('入力(貼付）'!C653="","",'入力(貼付）'!E653)</f>
      </c>
      <c r="L1200" s="86"/>
      <c r="M1200" s="86"/>
      <c r="N1200" s="86"/>
      <c r="O1200" s="86"/>
      <c r="P1200" s="87"/>
    </row>
    <row r="1201" spans="1:16" s="47" customFormat="1" ht="25.5" customHeight="1">
      <c r="A1201" s="23">
        <v>648</v>
      </c>
      <c r="B1201" s="81">
        <f>IF('入力(貼付）'!A654="","",'入力(貼付）'!A654)</f>
      </c>
      <c r="C1201" s="81"/>
      <c r="D1201" s="81"/>
      <c r="E1201" s="82">
        <f>IF('入力(貼付）'!B654="","",'入力(貼付）'!B654)</f>
      </c>
      <c r="F1201" s="83"/>
      <c r="G1201" s="83"/>
      <c r="H1201" s="83"/>
      <c r="I1201" s="83"/>
      <c r="J1201" s="84"/>
      <c r="K1201" s="85">
        <f>IF('入力(貼付）'!C654="","",'入力(貼付）'!E654)</f>
      </c>
      <c r="L1201" s="86"/>
      <c r="M1201" s="86"/>
      <c r="N1201" s="86"/>
      <c r="O1201" s="86"/>
      <c r="P1201" s="87"/>
    </row>
    <row r="1202" spans="1:16" s="47" customFormat="1" ht="25.5" customHeight="1">
      <c r="A1202" s="23">
        <v>649</v>
      </c>
      <c r="B1202" s="81">
        <f>IF('入力(貼付）'!A655="","",'入力(貼付）'!A655)</f>
      </c>
      <c r="C1202" s="81"/>
      <c r="D1202" s="81"/>
      <c r="E1202" s="82">
        <f>IF('入力(貼付）'!B655="","",'入力(貼付）'!B655)</f>
      </c>
      <c r="F1202" s="83"/>
      <c r="G1202" s="83"/>
      <c r="H1202" s="83"/>
      <c r="I1202" s="83"/>
      <c r="J1202" s="84"/>
      <c r="K1202" s="85">
        <f>IF('入力(貼付）'!C655="","",'入力(貼付）'!E655)</f>
      </c>
      <c r="L1202" s="86"/>
      <c r="M1202" s="86"/>
      <c r="N1202" s="86"/>
      <c r="O1202" s="86"/>
      <c r="P1202" s="87"/>
    </row>
    <row r="1203" spans="1:16" s="47" customFormat="1" ht="25.5" customHeight="1">
      <c r="A1203" s="23">
        <v>650</v>
      </c>
      <c r="B1203" s="81">
        <f>IF('入力(貼付）'!A656="","",'入力(貼付）'!A656)</f>
      </c>
      <c r="C1203" s="81"/>
      <c r="D1203" s="81"/>
      <c r="E1203" s="82">
        <f>IF('入力(貼付）'!B656="","",'入力(貼付）'!B656)</f>
      </c>
      <c r="F1203" s="83"/>
      <c r="G1203" s="83"/>
      <c r="H1203" s="83"/>
      <c r="I1203" s="83"/>
      <c r="J1203" s="84"/>
      <c r="K1203" s="85">
        <f>IF('入力(貼付）'!C656="","",'入力(貼付）'!E656)</f>
      </c>
      <c r="L1203" s="86"/>
      <c r="M1203" s="86"/>
      <c r="N1203" s="86"/>
      <c r="O1203" s="86"/>
      <c r="P1203" s="87"/>
    </row>
    <row r="1204" spans="1:16" s="47" customFormat="1" ht="25.5" customHeight="1">
      <c r="A1204" s="23">
        <v>651</v>
      </c>
      <c r="B1204" s="81">
        <f>IF('入力(貼付）'!A657="","",'入力(貼付）'!A657)</f>
      </c>
      <c r="C1204" s="81"/>
      <c r="D1204" s="81"/>
      <c r="E1204" s="82">
        <f>IF('入力(貼付）'!B657="","",'入力(貼付）'!B657)</f>
      </c>
      <c r="F1204" s="83"/>
      <c r="G1204" s="83"/>
      <c r="H1204" s="83"/>
      <c r="I1204" s="83"/>
      <c r="J1204" s="84"/>
      <c r="K1204" s="85">
        <f>IF('入力(貼付）'!C657="","",'入力(貼付）'!E657)</f>
      </c>
      <c r="L1204" s="86"/>
      <c r="M1204" s="86"/>
      <c r="N1204" s="86"/>
      <c r="O1204" s="86"/>
      <c r="P1204" s="87"/>
    </row>
    <row r="1205" spans="1:16" s="47" customFormat="1" ht="25.5" customHeight="1">
      <c r="A1205" s="23">
        <v>652</v>
      </c>
      <c r="B1205" s="81">
        <f>IF('入力(貼付）'!A658="","",'入力(貼付）'!A658)</f>
      </c>
      <c r="C1205" s="81"/>
      <c r="D1205" s="81"/>
      <c r="E1205" s="82">
        <f>IF('入力(貼付）'!B658="","",'入力(貼付）'!B658)</f>
      </c>
      <c r="F1205" s="83"/>
      <c r="G1205" s="83"/>
      <c r="H1205" s="83"/>
      <c r="I1205" s="83"/>
      <c r="J1205" s="84"/>
      <c r="K1205" s="85">
        <f>IF('入力(貼付）'!C658="","",'入力(貼付）'!E658)</f>
      </c>
      <c r="L1205" s="86"/>
      <c r="M1205" s="86"/>
      <c r="N1205" s="86"/>
      <c r="O1205" s="86"/>
      <c r="P1205" s="87"/>
    </row>
    <row r="1206" spans="1:16" s="47" customFormat="1" ht="25.5" customHeight="1">
      <c r="A1206" s="23">
        <v>653</v>
      </c>
      <c r="B1206" s="81">
        <f>IF('入力(貼付）'!A659="","",'入力(貼付）'!A659)</f>
      </c>
      <c r="C1206" s="81"/>
      <c r="D1206" s="81"/>
      <c r="E1206" s="82">
        <f>IF('入力(貼付）'!B659="","",'入力(貼付）'!B659)</f>
      </c>
      <c r="F1206" s="83"/>
      <c r="G1206" s="83"/>
      <c r="H1206" s="83"/>
      <c r="I1206" s="83"/>
      <c r="J1206" s="84"/>
      <c r="K1206" s="85">
        <f>IF('入力(貼付）'!C659="","",'入力(貼付）'!E659)</f>
      </c>
      <c r="L1206" s="86"/>
      <c r="M1206" s="86"/>
      <c r="N1206" s="86"/>
      <c r="O1206" s="86"/>
      <c r="P1206" s="87"/>
    </row>
    <row r="1207" spans="1:16" s="47" customFormat="1" ht="25.5" customHeight="1">
      <c r="A1207" s="23">
        <v>654</v>
      </c>
      <c r="B1207" s="81">
        <f>IF('入力(貼付）'!A660="","",'入力(貼付）'!A660)</f>
      </c>
      <c r="C1207" s="81"/>
      <c r="D1207" s="81"/>
      <c r="E1207" s="82">
        <f>IF('入力(貼付）'!B660="","",'入力(貼付）'!B660)</f>
      </c>
      <c r="F1207" s="83"/>
      <c r="G1207" s="83"/>
      <c r="H1207" s="83"/>
      <c r="I1207" s="83"/>
      <c r="J1207" s="84"/>
      <c r="K1207" s="85">
        <f>IF('入力(貼付）'!C660="","",'入力(貼付）'!E660)</f>
      </c>
      <c r="L1207" s="86"/>
      <c r="M1207" s="86"/>
      <c r="N1207" s="86"/>
      <c r="O1207" s="86"/>
      <c r="P1207" s="87"/>
    </row>
    <row r="1208" spans="1:16" s="47" customFormat="1" ht="25.5" customHeight="1">
      <c r="A1208" s="23">
        <v>655</v>
      </c>
      <c r="B1208" s="81">
        <f>IF('入力(貼付）'!A661="","",'入力(貼付）'!A661)</f>
      </c>
      <c r="C1208" s="81"/>
      <c r="D1208" s="81"/>
      <c r="E1208" s="82">
        <f>IF('入力(貼付）'!B661="","",'入力(貼付）'!B661)</f>
      </c>
      <c r="F1208" s="83"/>
      <c r="G1208" s="83"/>
      <c r="H1208" s="83"/>
      <c r="I1208" s="83"/>
      <c r="J1208" s="84"/>
      <c r="K1208" s="85">
        <f>IF('入力(貼付）'!C661="","",'入力(貼付）'!E661)</f>
      </c>
      <c r="L1208" s="86"/>
      <c r="M1208" s="86"/>
      <c r="N1208" s="86"/>
      <c r="O1208" s="86"/>
      <c r="P1208" s="87"/>
    </row>
    <row r="1209" spans="1:16" s="47" customFormat="1" ht="25.5" customHeight="1">
      <c r="A1209" s="23">
        <v>656</v>
      </c>
      <c r="B1209" s="81">
        <f>IF('入力(貼付）'!A662="","",'入力(貼付）'!A662)</f>
      </c>
      <c r="C1209" s="81"/>
      <c r="D1209" s="81"/>
      <c r="E1209" s="82">
        <f>IF('入力(貼付）'!B662="","",'入力(貼付）'!B662)</f>
      </c>
      <c r="F1209" s="83"/>
      <c r="G1209" s="83"/>
      <c r="H1209" s="83"/>
      <c r="I1209" s="83"/>
      <c r="J1209" s="84"/>
      <c r="K1209" s="85">
        <f>IF('入力(貼付）'!C662="","",'入力(貼付）'!E662)</f>
      </c>
      <c r="L1209" s="86"/>
      <c r="M1209" s="86"/>
      <c r="N1209" s="86"/>
      <c r="O1209" s="86"/>
      <c r="P1209" s="87"/>
    </row>
    <row r="1210" spans="1:16" s="47" customFormat="1" ht="25.5" customHeight="1">
      <c r="A1210" s="23">
        <v>657</v>
      </c>
      <c r="B1210" s="81">
        <f>IF('入力(貼付）'!A663="","",'入力(貼付）'!A663)</f>
      </c>
      <c r="C1210" s="81"/>
      <c r="D1210" s="81"/>
      <c r="E1210" s="82">
        <f>IF('入力(貼付）'!B663="","",'入力(貼付）'!B663)</f>
      </c>
      <c r="F1210" s="83"/>
      <c r="G1210" s="83"/>
      <c r="H1210" s="83"/>
      <c r="I1210" s="83"/>
      <c r="J1210" s="84"/>
      <c r="K1210" s="85">
        <f>IF('入力(貼付）'!C663="","",'入力(貼付）'!E663)</f>
      </c>
      <c r="L1210" s="86"/>
      <c r="M1210" s="86"/>
      <c r="N1210" s="86"/>
      <c r="O1210" s="86"/>
      <c r="P1210" s="87"/>
    </row>
    <row r="1211" spans="1:16" s="47" customFormat="1" ht="25.5" customHeight="1">
      <c r="A1211" s="23">
        <v>658</v>
      </c>
      <c r="B1211" s="81">
        <f>IF('入力(貼付）'!A664="","",'入力(貼付）'!A664)</f>
      </c>
      <c r="C1211" s="81"/>
      <c r="D1211" s="81"/>
      <c r="E1211" s="82">
        <f>IF('入力(貼付）'!B664="","",'入力(貼付）'!B664)</f>
      </c>
      <c r="F1211" s="83"/>
      <c r="G1211" s="83"/>
      <c r="H1211" s="83"/>
      <c r="I1211" s="83"/>
      <c r="J1211" s="84"/>
      <c r="K1211" s="85">
        <f>IF('入力(貼付）'!C664="","",'入力(貼付）'!E664)</f>
      </c>
      <c r="L1211" s="86"/>
      <c r="M1211" s="86"/>
      <c r="N1211" s="86"/>
      <c r="O1211" s="86"/>
      <c r="P1211" s="87"/>
    </row>
    <row r="1212" spans="1:16" s="47" customFormat="1" ht="25.5" customHeight="1">
      <c r="A1212" s="23">
        <v>659</v>
      </c>
      <c r="B1212" s="81">
        <f>IF('入力(貼付）'!A665="","",'入力(貼付）'!A665)</f>
      </c>
      <c r="C1212" s="81"/>
      <c r="D1212" s="81"/>
      <c r="E1212" s="82">
        <f>IF('入力(貼付）'!B665="","",'入力(貼付）'!B665)</f>
      </c>
      <c r="F1212" s="83"/>
      <c r="G1212" s="83"/>
      <c r="H1212" s="83"/>
      <c r="I1212" s="83"/>
      <c r="J1212" s="84"/>
      <c r="K1212" s="85">
        <f>IF('入力(貼付）'!C665="","",'入力(貼付）'!E665)</f>
      </c>
      <c r="L1212" s="86"/>
      <c r="M1212" s="86"/>
      <c r="N1212" s="86"/>
      <c r="O1212" s="86"/>
      <c r="P1212" s="87"/>
    </row>
    <row r="1213" spans="1:16" s="47" customFormat="1" ht="25.5" customHeight="1">
      <c r="A1213" s="23">
        <v>660</v>
      </c>
      <c r="B1213" s="81">
        <f>IF('入力(貼付）'!A666="","",'入力(貼付）'!A666)</f>
      </c>
      <c r="C1213" s="81"/>
      <c r="D1213" s="81"/>
      <c r="E1213" s="82">
        <f>IF('入力(貼付）'!B666="","",'入力(貼付）'!B666)</f>
      </c>
      <c r="F1213" s="83"/>
      <c r="G1213" s="83"/>
      <c r="H1213" s="83"/>
      <c r="I1213" s="83"/>
      <c r="J1213" s="84"/>
      <c r="K1213" s="85">
        <f>IF('入力(貼付）'!C666="","",'入力(貼付）'!E666)</f>
      </c>
      <c r="L1213" s="86"/>
      <c r="M1213" s="86"/>
      <c r="N1213" s="86"/>
      <c r="O1213" s="86"/>
      <c r="P1213" s="87"/>
    </row>
    <row r="1214" spans="1:16" s="47" customFormat="1" ht="25.5" customHeight="1">
      <c r="A1214" s="88" t="s">
        <v>12</v>
      </c>
      <c r="B1214" s="89"/>
      <c r="C1214" s="89"/>
      <c r="D1214" s="90"/>
      <c r="E1214" s="91">
        <f>IF(COUNT(B1194:D1213)=0,"",COUNT(B1194:D1213))</f>
      </c>
      <c r="F1214" s="92"/>
      <c r="G1214" s="92"/>
      <c r="H1214" s="92"/>
      <c r="I1214" s="92"/>
      <c r="J1214" s="11" t="s">
        <v>6</v>
      </c>
      <c r="K1214" s="85">
        <f>IF(SUM(K1194:P1213)=0,"",SUM(K1194:P1213))</f>
      </c>
      <c r="L1214" s="86"/>
      <c r="M1214" s="86"/>
      <c r="N1214" s="86"/>
      <c r="O1214" s="86"/>
      <c r="P1214" s="87"/>
    </row>
    <row r="1215" spans="1:16" s="47" customFormat="1" ht="13.5">
      <c r="A1215" s="38" t="s">
        <v>36</v>
      </c>
      <c r="B1215" s="38"/>
      <c r="C1215" s="38"/>
      <c r="D1215" s="38"/>
      <c r="E1215" s="38"/>
      <c r="F1215" s="38"/>
      <c r="G1215" s="7"/>
      <c r="H1215" s="7"/>
      <c r="I1215" s="7"/>
      <c r="J1215" s="7"/>
      <c r="K1215" s="4"/>
      <c r="L1215" s="4"/>
      <c r="M1215" s="4"/>
      <c r="N1215" s="4"/>
      <c r="O1215" s="39"/>
      <c r="P1215" s="4"/>
    </row>
    <row r="1216" spans="1:16" s="47" customFormat="1" ht="13.5">
      <c r="A1216" s="38" t="s">
        <v>37</v>
      </c>
      <c r="B1216" s="38"/>
      <c r="C1216" s="38"/>
      <c r="D1216" s="38"/>
      <c r="E1216" s="38"/>
      <c r="F1216" s="38"/>
      <c r="G1216" s="7"/>
      <c r="H1216" s="7"/>
      <c r="I1216" s="7"/>
      <c r="J1216" s="7"/>
      <c r="K1216" s="4"/>
      <c r="L1216" s="4"/>
      <c r="M1216" s="4"/>
      <c r="N1216" s="4"/>
      <c r="O1216" s="39"/>
      <c r="P1216" s="4"/>
    </row>
    <row r="1217" spans="1:16" s="47" customFormat="1" ht="13.5">
      <c r="A1217" s="38" t="s">
        <v>38</v>
      </c>
      <c r="B1217" s="38"/>
      <c r="C1217" s="38"/>
      <c r="D1217" s="38"/>
      <c r="E1217" s="38"/>
      <c r="F1217" s="38"/>
      <c r="G1217" s="7"/>
      <c r="H1217" s="7"/>
      <c r="I1217" s="7"/>
      <c r="J1217" s="7"/>
      <c r="K1217" s="4"/>
      <c r="L1217" s="4"/>
      <c r="M1217" s="4"/>
      <c r="N1217" s="4"/>
      <c r="O1217" s="39"/>
      <c r="P1217" s="4"/>
    </row>
    <row r="1218" spans="1:16" s="47" customFormat="1" ht="13.5">
      <c r="A1218" s="40" t="s">
        <v>39</v>
      </c>
      <c r="B1218" s="7"/>
      <c r="C1218" s="7"/>
      <c r="D1218" s="7"/>
      <c r="E1218" s="7"/>
      <c r="F1218" s="7"/>
      <c r="G1218" s="70" t="s">
        <v>40</v>
      </c>
      <c r="H1218" s="70"/>
      <c r="I1218" s="70"/>
      <c r="J1218" s="70"/>
      <c r="K1218" s="70"/>
      <c r="L1218" s="70"/>
      <c r="M1218" s="70"/>
      <c r="N1218" s="70"/>
      <c r="O1218" s="70"/>
      <c r="P1218" s="70"/>
    </row>
    <row r="1219" spans="1:16" s="47" customFormat="1" ht="25.5" customHeight="1">
      <c r="A1219" s="70" t="s">
        <v>41</v>
      </c>
      <c r="B1219" s="70"/>
      <c r="C1219" s="70" t="s">
        <v>42</v>
      </c>
      <c r="D1219" s="70"/>
      <c r="E1219" s="41"/>
      <c r="F1219" s="41"/>
      <c r="G1219" s="93">
        <f>IF(E1214="","",'入力(貼付）'!$D$2)</f>
      </c>
      <c r="H1219" s="93"/>
      <c r="I1219" s="88"/>
      <c r="J1219" s="42" t="s">
        <v>6</v>
      </c>
      <c r="K1219" s="94">
        <f>IF(K1214="","",'入力(貼付）'!$E$2)</f>
      </c>
      <c r="L1219" s="95"/>
      <c r="M1219" s="95"/>
      <c r="N1219" s="95"/>
      <c r="O1219" s="95"/>
      <c r="P1219" s="43" t="s">
        <v>43</v>
      </c>
    </row>
    <row r="1220" spans="1:16" s="47" customFormat="1" ht="22.5" customHeight="1">
      <c r="A1220" s="93"/>
      <c r="B1220" s="93"/>
      <c r="C1220" s="96"/>
      <c r="D1220" s="96"/>
      <c r="E1220" s="44"/>
      <c r="F1220" s="44"/>
      <c r="G1220" s="45"/>
      <c r="H1220" s="44"/>
      <c r="I1220" s="4"/>
      <c r="J1220" s="4"/>
      <c r="K1220" s="4"/>
      <c r="L1220" s="4"/>
      <c r="M1220" s="4"/>
      <c r="N1220" s="4"/>
      <c r="O1220" s="45"/>
      <c r="P1220" s="4"/>
    </row>
    <row r="1221" spans="1:16" s="47" customFormat="1" ht="22.5" customHeight="1">
      <c r="A1221" s="93"/>
      <c r="B1221" s="93"/>
      <c r="C1221" s="96"/>
      <c r="D1221" s="96"/>
      <c r="E1221" s="46"/>
      <c r="F1221" s="46"/>
      <c r="G1221" s="61" t="s">
        <v>92</v>
      </c>
      <c r="H1221" s="61"/>
      <c r="I1221" s="61"/>
      <c r="J1221" s="69">
        <f>IF(B1194="","",$J$37)</f>
      </c>
      <c r="K1221" s="69"/>
      <c r="L1221" s="69"/>
      <c r="M1221" s="69"/>
      <c r="N1221" s="69"/>
      <c r="O1221" s="69"/>
      <c r="P1221" s="69"/>
    </row>
    <row r="1222" spans="1:16" s="47" customFormat="1" ht="13.5">
      <c r="A1222" s="71" t="s">
        <v>90</v>
      </c>
      <c r="B1222" s="71"/>
      <c r="C1222" s="71"/>
      <c r="D1222" s="71"/>
      <c r="E1222" s="71"/>
      <c r="F1222" s="71"/>
      <c r="G1222" s="71"/>
      <c r="H1222" s="9"/>
      <c r="I1222" s="4"/>
      <c r="J1222" s="4"/>
      <c r="K1222" s="4"/>
      <c r="L1222" s="4"/>
      <c r="M1222" s="7" t="s">
        <v>15</v>
      </c>
      <c r="N1222" s="4"/>
      <c r="O1222" s="5"/>
      <c r="P1222" s="2"/>
    </row>
    <row r="1223" spans="1:16" s="47" customFormat="1" ht="13.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</row>
    <row r="1224" spans="1:111" s="1" customFormat="1" ht="24">
      <c r="A1224" s="72" t="s">
        <v>0</v>
      </c>
      <c r="B1224" s="72"/>
      <c r="C1224" s="72"/>
      <c r="D1224" s="72"/>
      <c r="E1224" s="72"/>
      <c r="F1224" s="72"/>
      <c r="G1224" s="72"/>
      <c r="H1224" s="72"/>
      <c r="I1224" s="72"/>
      <c r="J1224" s="72"/>
      <c r="K1224" s="72"/>
      <c r="L1224" s="72"/>
      <c r="M1224" s="72"/>
      <c r="N1224" s="72"/>
      <c r="O1224" s="72"/>
      <c r="P1224" s="72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  <c r="BW1224" s="3"/>
      <c r="BX1224" s="3"/>
      <c r="BY1224" s="3"/>
      <c r="BZ1224" s="3"/>
      <c r="CA1224" s="3"/>
      <c r="CB1224" s="3"/>
      <c r="CC1224" s="3"/>
      <c r="CD1224" s="3"/>
      <c r="CE1224" s="3"/>
      <c r="CF1224" s="3"/>
      <c r="CG1224" s="3"/>
      <c r="CH1224" s="3"/>
      <c r="CI1224" s="3"/>
      <c r="CJ1224" s="3"/>
      <c r="CK1224" s="3"/>
      <c r="CL1224" s="3"/>
      <c r="CM1224" s="3"/>
      <c r="CN1224" s="3"/>
      <c r="CO1224" s="3"/>
      <c r="CP1224" s="3"/>
      <c r="CQ1224" s="3"/>
      <c r="CR1224" s="3"/>
      <c r="CS1224" s="3"/>
      <c r="CT1224" s="3"/>
      <c r="CU1224" s="3"/>
      <c r="CV1224" s="3"/>
      <c r="CW1224" s="3"/>
      <c r="CX1224" s="3"/>
      <c r="CY1224" s="3"/>
      <c r="CZ1224" s="3"/>
      <c r="DA1224" s="3"/>
      <c r="DB1224" s="3"/>
      <c r="DC1224" s="3"/>
      <c r="DD1224" s="3"/>
      <c r="DE1224" s="3"/>
      <c r="DF1224" s="3"/>
      <c r="DG1224" s="3"/>
    </row>
    <row r="1225" spans="1:16" s="47" customFormat="1" ht="13.5">
      <c r="A1225" s="6"/>
      <c r="B1225" s="6"/>
      <c r="C1225" s="6"/>
      <c r="D1225" s="2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2"/>
      <c r="P1225" s="4"/>
    </row>
    <row r="1226" spans="1:16" s="47" customFormat="1" ht="22.5" customHeight="1">
      <c r="A1226" s="73" t="s">
        <v>10</v>
      </c>
      <c r="B1226" s="73"/>
      <c r="C1226" s="73"/>
      <c r="D1226" s="73"/>
      <c r="E1226" s="74" t="s">
        <v>8</v>
      </c>
      <c r="F1226" s="74"/>
      <c r="G1226" s="74"/>
      <c r="H1226" s="74" t="s">
        <v>1</v>
      </c>
      <c r="I1226" s="74"/>
      <c r="J1226" s="74"/>
      <c r="K1226" s="74" t="s">
        <v>13</v>
      </c>
      <c r="L1226" s="74"/>
      <c r="M1226" s="74"/>
      <c r="N1226" s="74" t="s">
        <v>3</v>
      </c>
      <c r="O1226" s="74"/>
      <c r="P1226" s="74"/>
    </row>
    <row r="1227" spans="1:16" s="47" customFormat="1" ht="25.5" customHeight="1">
      <c r="A1227" s="75">
        <f>IF($M1227="","",'入力(貼付）'!$A$2)</f>
      </c>
      <c r="B1227" s="75"/>
      <c r="C1227" s="75"/>
      <c r="D1227" s="75"/>
      <c r="E1227" s="76">
        <f>IF($M1227="","",'入力(貼付）'!$B$2)</f>
      </c>
      <c r="F1227" s="76"/>
      <c r="G1227" s="76"/>
      <c r="H1227" s="76">
        <f>IF($M1227="","",'入力(貼付）'!$C$2)</f>
      </c>
      <c r="I1227" s="76"/>
      <c r="J1227" s="76"/>
      <c r="K1227" s="37">
        <f>IF($M1227="","",34)</f>
      </c>
      <c r="L1227" s="26" t="s">
        <v>26</v>
      </c>
      <c r="M1227" s="36">
        <f>IF('入力(貼付）'!$F$2&lt;34,"",'入力(貼付）'!$F$2)</f>
      </c>
      <c r="N1227" s="77">
        <f>IF(K1227="","",30)</f>
      </c>
      <c r="O1227" s="77"/>
      <c r="P1227" s="77"/>
    </row>
    <row r="1228" spans="1:16" s="47" customFormat="1" ht="25.5" customHeight="1">
      <c r="A1228" s="74" t="s">
        <v>2</v>
      </c>
      <c r="B1228" s="74"/>
      <c r="C1228" s="74"/>
      <c r="D1228" s="74"/>
      <c r="E1228" s="78">
        <f>IF(M1227="","",$E$7)</f>
      </c>
      <c r="F1228" s="79"/>
      <c r="G1228" s="79"/>
      <c r="H1228" s="79"/>
      <c r="I1228" s="79"/>
      <c r="J1228" s="79"/>
      <c r="K1228" s="79"/>
      <c r="L1228" s="79"/>
      <c r="M1228" s="79"/>
      <c r="N1228" s="79"/>
      <c r="O1228" s="79"/>
      <c r="P1228" s="80"/>
    </row>
    <row r="1229" spans="1:16" s="47" customFormat="1" ht="16.5" customHeight="1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2"/>
      <c r="P1229" s="10" t="s">
        <v>14</v>
      </c>
    </row>
    <row r="1230" spans="1:16" s="47" customFormat="1" ht="22.5" customHeight="1">
      <c r="A1230" s="8" t="s">
        <v>4</v>
      </c>
      <c r="B1230" s="70" t="s">
        <v>7</v>
      </c>
      <c r="C1230" s="70"/>
      <c r="D1230" s="70"/>
      <c r="E1230" s="70" t="s">
        <v>9</v>
      </c>
      <c r="F1230" s="70"/>
      <c r="G1230" s="70"/>
      <c r="H1230" s="70"/>
      <c r="I1230" s="70"/>
      <c r="J1230" s="70"/>
      <c r="K1230" s="70" t="s">
        <v>5</v>
      </c>
      <c r="L1230" s="70"/>
      <c r="M1230" s="70"/>
      <c r="N1230" s="70"/>
      <c r="O1230" s="70"/>
      <c r="P1230" s="70"/>
    </row>
    <row r="1231" spans="1:16" s="47" customFormat="1" ht="25.5" customHeight="1">
      <c r="A1231" s="23">
        <v>661</v>
      </c>
      <c r="B1231" s="81">
        <f>IF('入力(貼付）'!A667="","",'入力(貼付）'!A667)</f>
      </c>
      <c r="C1231" s="81"/>
      <c r="D1231" s="81"/>
      <c r="E1231" s="82">
        <f>IF('入力(貼付）'!B667="","",'入力(貼付）'!B667)</f>
      </c>
      <c r="F1231" s="83"/>
      <c r="G1231" s="83"/>
      <c r="H1231" s="83"/>
      <c r="I1231" s="83"/>
      <c r="J1231" s="84"/>
      <c r="K1231" s="85">
        <f>IF('入力(貼付）'!C667="","",'入力(貼付）'!E667)</f>
      </c>
      <c r="L1231" s="86"/>
      <c r="M1231" s="86"/>
      <c r="N1231" s="86"/>
      <c r="O1231" s="86"/>
      <c r="P1231" s="87"/>
    </row>
    <row r="1232" spans="1:16" s="47" customFormat="1" ht="25.5" customHeight="1">
      <c r="A1232" s="23">
        <v>662</v>
      </c>
      <c r="B1232" s="81">
        <f>IF('入力(貼付）'!A668="","",'入力(貼付）'!A668)</f>
      </c>
      <c r="C1232" s="81"/>
      <c r="D1232" s="81"/>
      <c r="E1232" s="82">
        <f>IF('入力(貼付）'!B668="","",'入力(貼付）'!B668)</f>
      </c>
      <c r="F1232" s="83"/>
      <c r="G1232" s="83"/>
      <c r="H1232" s="83"/>
      <c r="I1232" s="83"/>
      <c r="J1232" s="84"/>
      <c r="K1232" s="85">
        <f>IF('入力(貼付）'!C668="","",'入力(貼付）'!E668)</f>
      </c>
      <c r="L1232" s="86"/>
      <c r="M1232" s="86"/>
      <c r="N1232" s="86"/>
      <c r="O1232" s="86"/>
      <c r="P1232" s="87"/>
    </row>
    <row r="1233" spans="1:16" s="47" customFormat="1" ht="25.5" customHeight="1">
      <c r="A1233" s="23">
        <v>663</v>
      </c>
      <c r="B1233" s="81">
        <f>IF('入力(貼付）'!A669="","",'入力(貼付）'!A669)</f>
      </c>
      <c r="C1233" s="81"/>
      <c r="D1233" s="81"/>
      <c r="E1233" s="82">
        <f>IF('入力(貼付）'!B669="","",'入力(貼付）'!B669)</f>
      </c>
      <c r="F1233" s="83"/>
      <c r="G1233" s="83"/>
      <c r="H1233" s="83"/>
      <c r="I1233" s="83"/>
      <c r="J1233" s="84"/>
      <c r="K1233" s="85">
        <f>IF('入力(貼付）'!C669="","",'入力(貼付）'!E669)</f>
      </c>
      <c r="L1233" s="86"/>
      <c r="M1233" s="86"/>
      <c r="N1233" s="86"/>
      <c r="O1233" s="86"/>
      <c r="P1233" s="87"/>
    </row>
    <row r="1234" spans="1:16" s="47" customFormat="1" ht="25.5" customHeight="1">
      <c r="A1234" s="23">
        <v>664</v>
      </c>
      <c r="B1234" s="81">
        <f>IF('入力(貼付）'!A670="","",'入力(貼付）'!A670)</f>
      </c>
      <c r="C1234" s="81"/>
      <c r="D1234" s="81"/>
      <c r="E1234" s="82">
        <f>IF('入力(貼付）'!B670="","",'入力(貼付）'!B670)</f>
      </c>
      <c r="F1234" s="83"/>
      <c r="G1234" s="83"/>
      <c r="H1234" s="83"/>
      <c r="I1234" s="83"/>
      <c r="J1234" s="84"/>
      <c r="K1234" s="85">
        <f>IF('入力(貼付）'!C670="","",'入力(貼付）'!E670)</f>
      </c>
      <c r="L1234" s="86"/>
      <c r="M1234" s="86"/>
      <c r="N1234" s="86"/>
      <c r="O1234" s="86"/>
      <c r="P1234" s="87"/>
    </row>
    <row r="1235" spans="1:16" s="47" customFormat="1" ht="25.5" customHeight="1">
      <c r="A1235" s="23">
        <v>665</v>
      </c>
      <c r="B1235" s="81">
        <f>IF('入力(貼付）'!A671="","",'入力(貼付）'!A671)</f>
      </c>
      <c r="C1235" s="81"/>
      <c r="D1235" s="81"/>
      <c r="E1235" s="82">
        <f>IF('入力(貼付）'!B671="","",'入力(貼付）'!B671)</f>
      </c>
      <c r="F1235" s="83"/>
      <c r="G1235" s="83"/>
      <c r="H1235" s="83"/>
      <c r="I1235" s="83"/>
      <c r="J1235" s="84"/>
      <c r="K1235" s="85">
        <f>IF('入力(貼付）'!C671="","",'入力(貼付）'!E671)</f>
      </c>
      <c r="L1235" s="86"/>
      <c r="M1235" s="86"/>
      <c r="N1235" s="86"/>
      <c r="O1235" s="86"/>
      <c r="P1235" s="87"/>
    </row>
    <row r="1236" spans="1:16" s="47" customFormat="1" ht="25.5" customHeight="1">
      <c r="A1236" s="23">
        <v>666</v>
      </c>
      <c r="B1236" s="81">
        <f>IF('入力(貼付）'!A672="","",'入力(貼付）'!A672)</f>
      </c>
      <c r="C1236" s="81"/>
      <c r="D1236" s="81"/>
      <c r="E1236" s="82">
        <f>IF('入力(貼付）'!B672="","",'入力(貼付）'!B672)</f>
      </c>
      <c r="F1236" s="83"/>
      <c r="G1236" s="83"/>
      <c r="H1236" s="83"/>
      <c r="I1236" s="83"/>
      <c r="J1236" s="84"/>
      <c r="K1236" s="85">
        <f>IF('入力(貼付）'!C672="","",'入力(貼付）'!E672)</f>
      </c>
      <c r="L1236" s="86"/>
      <c r="M1236" s="86"/>
      <c r="N1236" s="86"/>
      <c r="O1236" s="86"/>
      <c r="P1236" s="87"/>
    </row>
    <row r="1237" spans="1:16" s="47" customFormat="1" ht="25.5" customHeight="1">
      <c r="A1237" s="23">
        <v>667</v>
      </c>
      <c r="B1237" s="81">
        <f>IF('入力(貼付）'!A673="","",'入力(貼付）'!A673)</f>
      </c>
      <c r="C1237" s="81"/>
      <c r="D1237" s="81"/>
      <c r="E1237" s="82">
        <f>IF('入力(貼付）'!B673="","",'入力(貼付）'!B673)</f>
      </c>
      <c r="F1237" s="83"/>
      <c r="G1237" s="83"/>
      <c r="H1237" s="83"/>
      <c r="I1237" s="83"/>
      <c r="J1237" s="84"/>
      <c r="K1237" s="85">
        <f>IF('入力(貼付）'!C673="","",'入力(貼付）'!E673)</f>
      </c>
      <c r="L1237" s="86"/>
      <c r="M1237" s="86"/>
      <c r="N1237" s="86"/>
      <c r="O1237" s="86"/>
      <c r="P1237" s="87"/>
    </row>
    <row r="1238" spans="1:16" s="47" customFormat="1" ht="25.5" customHeight="1">
      <c r="A1238" s="23">
        <v>668</v>
      </c>
      <c r="B1238" s="81">
        <f>IF('入力(貼付）'!A674="","",'入力(貼付）'!A674)</f>
      </c>
      <c r="C1238" s="81"/>
      <c r="D1238" s="81"/>
      <c r="E1238" s="82">
        <f>IF('入力(貼付）'!B674="","",'入力(貼付）'!B674)</f>
      </c>
      <c r="F1238" s="83"/>
      <c r="G1238" s="83"/>
      <c r="H1238" s="83"/>
      <c r="I1238" s="83"/>
      <c r="J1238" s="84"/>
      <c r="K1238" s="85">
        <f>IF('入力(貼付）'!C674="","",'入力(貼付）'!E674)</f>
      </c>
      <c r="L1238" s="86"/>
      <c r="M1238" s="86"/>
      <c r="N1238" s="86"/>
      <c r="O1238" s="86"/>
      <c r="P1238" s="87"/>
    </row>
    <row r="1239" spans="1:16" s="47" customFormat="1" ht="25.5" customHeight="1">
      <c r="A1239" s="23">
        <v>669</v>
      </c>
      <c r="B1239" s="81">
        <f>IF('入力(貼付）'!A675="","",'入力(貼付）'!A675)</f>
      </c>
      <c r="C1239" s="81"/>
      <c r="D1239" s="81"/>
      <c r="E1239" s="82">
        <f>IF('入力(貼付）'!B675="","",'入力(貼付）'!B675)</f>
      </c>
      <c r="F1239" s="83"/>
      <c r="G1239" s="83"/>
      <c r="H1239" s="83"/>
      <c r="I1239" s="83"/>
      <c r="J1239" s="84"/>
      <c r="K1239" s="85">
        <f>IF('入力(貼付）'!C675="","",'入力(貼付）'!E675)</f>
      </c>
      <c r="L1239" s="86"/>
      <c r="M1239" s="86"/>
      <c r="N1239" s="86"/>
      <c r="O1239" s="86"/>
      <c r="P1239" s="87"/>
    </row>
    <row r="1240" spans="1:16" s="47" customFormat="1" ht="25.5" customHeight="1">
      <c r="A1240" s="23">
        <v>670</v>
      </c>
      <c r="B1240" s="81">
        <f>IF('入力(貼付）'!A676="","",'入力(貼付）'!A676)</f>
      </c>
      <c r="C1240" s="81"/>
      <c r="D1240" s="81"/>
      <c r="E1240" s="82">
        <f>IF('入力(貼付）'!B676="","",'入力(貼付）'!B676)</f>
      </c>
      <c r="F1240" s="83"/>
      <c r="G1240" s="83"/>
      <c r="H1240" s="83"/>
      <c r="I1240" s="83"/>
      <c r="J1240" s="84"/>
      <c r="K1240" s="85">
        <f>IF('入力(貼付）'!C676="","",'入力(貼付）'!E676)</f>
      </c>
      <c r="L1240" s="86"/>
      <c r="M1240" s="86"/>
      <c r="N1240" s="86"/>
      <c r="O1240" s="86"/>
      <c r="P1240" s="87"/>
    </row>
    <row r="1241" spans="1:16" s="47" customFormat="1" ht="25.5" customHeight="1">
      <c r="A1241" s="23">
        <v>671</v>
      </c>
      <c r="B1241" s="81">
        <f>IF('入力(貼付）'!A677="","",'入力(貼付）'!A677)</f>
      </c>
      <c r="C1241" s="81"/>
      <c r="D1241" s="81"/>
      <c r="E1241" s="82">
        <f>IF('入力(貼付）'!B677="","",'入力(貼付）'!B677)</f>
      </c>
      <c r="F1241" s="83"/>
      <c r="G1241" s="83"/>
      <c r="H1241" s="83"/>
      <c r="I1241" s="83"/>
      <c r="J1241" s="84"/>
      <c r="K1241" s="85">
        <f>IF('入力(貼付）'!C677="","",'入力(貼付）'!E677)</f>
      </c>
      <c r="L1241" s="86"/>
      <c r="M1241" s="86"/>
      <c r="N1241" s="86"/>
      <c r="O1241" s="86"/>
      <c r="P1241" s="87"/>
    </row>
    <row r="1242" spans="1:16" s="47" customFormat="1" ht="25.5" customHeight="1">
      <c r="A1242" s="23">
        <v>672</v>
      </c>
      <c r="B1242" s="81">
        <f>IF('入力(貼付）'!A678="","",'入力(貼付）'!A678)</f>
      </c>
      <c r="C1242" s="81"/>
      <c r="D1242" s="81"/>
      <c r="E1242" s="82">
        <f>IF('入力(貼付）'!B678="","",'入力(貼付）'!B678)</f>
      </c>
      <c r="F1242" s="83"/>
      <c r="G1242" s="83"/>
      <c r="H1242" s="83"/>
      <c r="I1242" s="83"/>
      <c r="J1242" s="84"/>
      <c r="K1242" s="85">
        <f>IF('入力(貼付）'!C678="","",'入力(貼付）'!E678)</f>
      </c>
      <c r="L1242" s="86"/>
      <c r="M1242" s="86"/>
      <c r="N1242" s="86"/>
      <c r="O1242" s="86"/>
      <c r="P1242" s="87"/>
    </row>
    <row r="1243" spans="1:16" s="47" customFormat="1" ht="25.5" customHeight="1">
      <c r="A1243" s="23">
        <v>673</v>
      </c>
      <c r="B1243" s="81">
        <f>IF('入力(貼付）'!A679="","",'入力(貼付）'!A679)</f>
      </c>
      <c r="C1243" s="81"/>
      <c r="D1243" s="81"/>
      <c r="E1243" s="82">
        <f>IF('入力(貼付）'!B679="","",'入力(貼付）'!B679)</f>
      </c>
      <c r="F1243" s="83"/>
      <c r="G1243" s="83"/>
      <c r="H1243" s="83"/>
      <c r="I1243" s="83"/>
      <c r="J1243" s="84"/>
      <c r="K1243" s="85">
        <f>IF('入力(貼付）'!C679="","",'入力(貼付）'!E679)</f>
      </c>
      <c r="L1243" s="86"/>
      <c r="M1243" s="86"/>
      <c r="N1243" s="86"/>
      <c r="O1243" s="86"/>
      <c r="P1243" s="87"/>
    </row>
    <row r="1244" spans="1:16" s="47" customFormat="1" ht="25.5" customHeight="1">
      <c r="A1244" s="23">
        <v>674</v>
      </c>
      <c r="B1244" s="81">
        <f>IF('入力(貼付）'!A680="","",'入力(貼付）'!A680)</f>
      </c>
      <c r="C1244" s="81"/>
      <c r="D1244" s="81"/>
      <c r="E1244" s="82">
        <f>IF('入力(貼付）'!B680="","",'入力(貼付）'!B680)</f>
      </c>
      <c r="F1244" s="83"/>
      <c r="G1244" s="83"/>
      <c r="H1244" s="83"/>
      <c r="I1244" s="83"/>
      <c r="J1244" s="84"/>
      <c r="K1244" s="85">
        <f>IF('入力(貼付）'!C680="","",'入力(貼付）'!E680)</f>
      </c>
      <c r="L1244" s="86"/>
      <c r="M1244" s="86"/>
      <c r="N1244" s="86"/>
      <c r="O1244" s="86"/>
      <c r="P1244" s="87"/>
    </row>
    <row r="1245" spans="1:16" s="47" customFormat="1" ht="25.5" customHeight="1">
      <c r="A1245" s="23">
        <v>675</v>
      </c>
      <c r="B1245" s="81">
        <f>IF('入力(貼付）'!A681="","",'入力(貼付）'!A681)</f>
      </c>
      <c r="C1245" s="81"/>
      <c r="D1245" s="81"/>
      <c r="E1245" s="82">
        <f>IF('入力(貼付）'!B681="","",'入力(貼付）'!B681)</f>
      </c>
      <c r="F1245" s="83"/>
      <c r="G1245" s="83"/>
      <c r="H1245" s="83"/>
      <c r="I1245" s="83"/>
      <c r="J1245" s="84"/>
      <c r="K1245" s="85">
        <f>IF('入力(貼付）'!C681="","",'入力(貼付）'!E681)</f>
      </c>
      <c r="L1245" s="86"/>
      <c r="M1245" s="86"/>
      <c r="N1245" s="86"/>
      <c r="O1245" s="86"/>
      <c r="P1245" s="87"/>
    </row>
    <row r="1246" spans="1:16" s="47" customFormat="1" ht="25.5" customHeight="1">
      <c r="A1246" s="23">
        <v>676</v>
      </c>
      <c r="B1246" s="81">
        <f>IF('入力(貼付）'!A682="","",'入力(貼付）'!A682)</f>
      </c>
      <c r="C1246" s="81"/>
      <c r="D1246" s="81"/>
      <c r="E1246" s="82">
        <f>IF('入力(貼付）'!B682="","",'入力(貼付）'!B682)</f>
      </c>
      <c r="F1246" s="83"/>
      <c r="G1246" s="83"/>
      <c r="H1246" s="83"/>
      <c r="I1246" s="83"/>
      <c r="J1246" s="84"/>
      <c r="K1246" s="85">
        <f>IF('入力(貼付）'!C682="","",'入力(貼付）'!E682)</f>
      </c>
      <c r="L1246" s="86"/>
      <c r="M1246" s="86"/>
      <c r="N1246" s="86"/>
      <c r="O1246" s="86"/>
      <c r="P1246" s="87"/>
    </row>
    <row r="1247" spans="1:16" s="47" customFormat="1" ht="25.5" customHeight="1">
      <c r="A1247" s="23">
        <v>677</v>
      </c>
      <c r="B1247" s="81">
        <f>IF('入力(貼付）'!A683="","",'入力(貼付）'!A683)</f>
      </c>
      <c r="C1247" s="81"/>
      <c r="D1247" s="81"/>
      <c r="E1247" s="82">
        <f>IF('入力(貼付）'!B683="","",'入力(貼付）'!B683)</f>
      </c>
      <c r="F1247" s="83"/>
      <c r="G1247" s="83"/>
      <c r="H1247" s="83"/>
      <c r="I1247" s="83"/>
      <c r="J1247" s="84"/>
      <c r="K1247" s="85">
        <f>IF('入力(貼付）'!C683="","",'入力(貼付）'!E683)</f>
      </c>
      <c r="L1247" s="86"/>
      <c r="M1247" s="86"/>
      <c r="N1247" s="86"/>
      <c r="O1247" s="86"/>
      <c r="P1247" s="87"/>
    </row>
    <row r="1248" spans="1:16" s="47" customFormat="1" ht="25.5" customHeight="1">
      <c r="A1248" s="23">
        <v>678</v>
      </c>
      <c r="B1248" s="81">
        <f>IF('入力(貼付）'!A684="","",'入力(貼付）'!A684)</f>
      </c>
      <c r="C1248" s="81"/>
      <c r="D1248" s="81"/>
      <c r="E1248" s="82">
        <f>IF('入力(貼付）'!B684="","",'入力(貼付）'!B684)</f>
      </c>
      <c r="F1248" s="83"/>
      <c r="G1248" s="83"/>
      <c r="H1248" s="83"/>
      <c r="I1248" s="83"/>
      <c r="J1248" s="84"/>
      <c r="K1248" s="85">
        <f>IF('入力(貼付）'!C684="","",'入力(貼付）'!E684)</f>
      </c>
      <c r="L1248" s="86"/>
      <c r="M1248" s="86"/>
      <c r="N1248" s="86"/>
      <c r="O1248" s="86"/>
      <c r="P1248" s="87"/>
    </row>
    <row r="1249" spans="1:16" s="47" customFormat="1" ht="25.5" customHeight="1">
      <c r="A1249" s="23">
        <v>679</v>
      </c>
      <c r="B1249" s="81">
        <f>IF('入力(貼付）'!A685="","",'入力(貼付）'!A685)</f>
      </c>
      <c r="C1249" s="81"/>
      <c r="D1249" s="81"/>
      <c r="E1249" s="82">
        <f>IF('入力(貼付）'!B685="","",'入力(貼付）'!B685)</f>
      </c>
      <c r="F1249" s="83"/>
      <c r="G1249" s="83"/>
      <c r="H1249" s="83"/>
      <c r="I1249" s="83"/>
      <c r="J1249" s="84"/>
      <c r="K1249" s="85">
        <f>IF('入力(貼付）'!C685="","",'入力(貼付）'!E685)</f>
      </c>
      <c r="L1249" s="86"/>
      <c r="M1249" s="86"/>
      <c r="N1249" s="86"/>
      <c r="O1249" s="86"/>
      <c r="P1249" s="87"/>
    </row>
    <row r="1250" spans="1:16" s="47" customFormat="1" ht="25.5" customHeight="1">
      <c r="A1250" s="23">
        <v>680</v>
      </c>
      <c r="B1250" s="81">
        <f>IF('入力(貼付）'!A686="","",'入力(貼付）'!A686)</f>
      </c>
      <c r="C1250" s="81"/>
      <c r="D1250" s="81"/>
      <c r="E1250" s="82">
        <f>IF('入力(貼付）'!B686="","",'入力(貼付）'!B686)</f>
      </c>
      <c r="F1250" s="83"/>
      <c r="G1250" s="83"/>
      <c r="H1250" s="83"/>
      <c r="I1250" s="83"/>
      <c r="J1250" s="84"/>
      <c r="K1250" s="85">
        <f>IF('入力(貼付）'!C686="","",'入力(貼付）'!E686)</f>
      </c>
      <c r="L1250" s="86"/>
      <c r="M1250" s="86"/>
      <c r="N1250" s="86"/>
      <c r="O1250" s="86"/>
      <c r="P1250" s="87"/>
    </row>
    <row r="1251" spans="1:16" s="47" customFormat="1" ht="25.5" customHeight="1">
      <c r="A1251" s="88" t="s">
        <v>12</v>
      </c>
      <c r="B1251" s="89"/>
      <c r="C1251" s="89"/>
      <c r="D1251" s="90"/>
      <c r="E1251" s="91">
        <f>IF(COUNT(B1231:D1250)=0,"",COUNT(B1231:D1250))</f>
      </c>
      <c r="F1251" s="92"/>
      <c r="G1251" s="92"/>
      <c r="H1251" s="92"/>
      <c r="I1251" s="92"/>
      <c r="J1251" s="11" t="s">
        <v>6</v>
      </c>
      <c r="K1251" s="85">
        <f>IF(SUM(K1231:P1250)=0,"",SUM(K1231:P1250))</f>
      </c>
      <c r="L1251" s="86"/>
      <c r="M1251" s="86"/>
      <c r="N1251" s="86"/>
      <c r="O1251" s="86"/>
      <c r="P1251" s="87"/>
    </row>
    <row r="1252" spans="1:16" s="47" customFormat="1" ht="13.5">
      <c r="A1252" s="38" t="s">
        <v>36</v>
      </c>
      <c r="B1252" s="38"/>
      <c r="C1252" s="38"/>
      <c r="D1252" s="38"/>
      <c r="E1252" s="38"/>
      <c r="F1252" s="38"/>
      <c r="G1252" s="7"/>
      <c r="H1252" s="7"/>
      <c r="I1252" s="7"/>
      <c r="J1252" s="7"/>
      <c r="K1252" s="4"/>
      <c r="L1252" s="4"/>
      <c r="M1252" s="4"/>
      <c r="N1252" s="4"/>
      <c r="O1252" s="39"/>
      <c r="P1252" s="4"/>
    </row>
    <row r="1253" spans="1:16" s="47" customFormat="1" ht="13.5">
      <c r="A1253" s="38" t="s">
        <v>37</v>
      </c>
      <c r="B1253" s="38"/>
      <c r="C1253" s="38"/>
      <c r="D1253" s="38"/>
      <c r="E1253" s="38"/>
      <c r="F1253" s="38"/>
      <c r="G1253" s="7"/>
      <c r="H1253" s="7"/>
      <c r="I1253" s="7"/>
      <c r="J1253" s="7"/>
      <c r="K1253" s="4"/>
      <c r="L1253" s="4"/>
      <c r="M1253" s="4"/>
      <c r="N1253" s="4"/>
      <c r="O1253" s="39"/>
      <c r="P1253" s="4"/>
    </row>
    <row r="1254" spans="1:16" s="47" customFormat="1" ht="13.5">
      <c r="A1254" s="38" t="s">
        <v>38</v>
      </c>
      <c r="B1254" s="38"/>
      <c r="C1254" s="38"/>
      <c r="D1254" s="38"/>
      <c r="E1254" s="38"/>
      <c r="F1254" s="38"/>
      <c r="G1254" s="7"/>
      <c r="H1254" s="7"/>
      <c r="I1254" s="7"/>
      <c r="J1254" s="7"/>
      <c r="K1254" s="4"/>
      <c r="L1254" s="4"/>
      <c r="M1254" s="4"/>
      <c r="N1254" s="4"/>
      <c r="O1254" s="39"/>
      <c r="P1254" s="4"/>
    </row>
    <row r="1255" spans="1:16" s="47" customFormat="1" ht="13.5">
      <c r="A1255" s="40" t="s">
        <v>39</v>
      </c>
      <c r="B1255" s="7"/>
      <c r="C1255" s="7"/>
      <c r="D1255" s="7"/>
      <c r="E1255" s="7"/>
      <c r="F1255" s="7"/>
      <c r="G1255" s="70" t="s">
        <v>40</v>
      </c>
      <c r="H1255" s="70"/>
      <c r="I1255" s="70"/>
      <c r="J1255" s="70"/>
      <c r="K1255" s="70"/>
      <c r="L1255" s="70"/>
      <c r="M1255" s="70"/>
      <c r="N1255" s="70"/>
      <c r="O1255" s="70"/>
      <c r="P1255" s="70"/>
    </row>
    <row r="1256" spans="1:16" s="47" customFormat="1" ht="25.5" customHeight="1">
      <c r="A1256" s="70" t="s">
        <v>41</v>
      </c>
      <c r="B1256" s="70"/>
      <c r="C1256" s="70" t="s">
        <v>42</v>
      </c>
      <c r="D1256" s="70"/>
      <c r="E1256" s="41"/>
      <c r="F1256" s="41"/>
      <c r="G1256" s="93">
        <f>IF(E1251="","",'入力(貼付）'!$D$2)</f>
      </c>
      <c r="H1256" s="93"/>
      <c r="I1256" s="88"/>
      <c r="J1256" s="42" t="s">
        <v>6</v>
      </c>
      <c r="K1256" s="94">
        <f>IF(K1251="","",'入力(貼付）'!$E$2)</f>
      </c>
      <c r="L1256" s="95"/>
      <c r="M1256" s="95"/>
      <c r="N1256" s="95"/>
      <c r="O1256" s="95"/>
      <c r="P1256" s="43" t="s">
        <v>43</v>
      </c>
    </row>
    <row r="1257" spans="1:16" s="47" customFormat="1" ht="22.5" customHeight="1">
      <c r="A1257" s="93"/>
      <c r="B1257" s="93"/>
      <c r="C1257" s="96"/>
      <c r="D1257" s="96"/>
      <c r="E1257" s="44"/>
      <c r="F1257" s="44"/>
      <c r="G1257" s="45"/>
      <c r="H1257" s="44"/>
      <c r="I1257" s="4"/>
      <c r="J1257" s="4"/>
      <c r="K1257" s="4"/>
      <c r="L1257" s="4"/>
      <c r="M1257" s="4"/>
      <c r="N1257" s="4"/>
      <c r="O1257" s="45"/>
      <c r="P1257" s="4"/>
    </row>
    <row r="1258" spans="1:16" s="47" customFormat="1" ht="22.5" customHeight="1">
      <c r="A1258" s="93"/>
      <c r="B1258" s="93"/>
      <c r="C1258" s="96"/>
      <c r="D1258" s="96"/>
      <c r="E1258" s="46"/>
      <c r="F1258" s="46"/>
      <c r="G1258" s="61" t="s">
        <v>92</v>
      </c>
      <c r="H1258" s="61"/>
      <c r="I1258" s="61"/>
      <c r="J1258" s="69">
        <f>IF(B1231="","",$J$37)</f>
      </c>
      <c r="K1258" s="69"/>
      <c r="L1258" s="69"/>
      <c r="M1258" s="69"/>
      <c r="N1258" s="69"/>
      <c r="O1258" s="69"/>
      <c r="P1258" s="69"/>
    </row>
    <row r="1259" spans="1:16" s="47" customFormat="1" ht="13.5">
      <c r="A1259" s="71" t="s">
        <v>90</v>
      </c>
      <c r="B1259" s="71"/>
      <c r="C1259" s="71"/>
      <c r="D1259" s="71"/>
      <c r="E1259" s="71"/>
      <c r="F1259" s="71"/>
      <c r="G1259" s="71"/>
      <c r="H1259" s="9"/>
      <c r="I1259" s="4"/>
      <c r="J1259" s="4"/>
      <c r="K1259" s="4"/>
      <c r="L1259" s="4"/>
      <c r="M1259" s="7" t="s">
        <v>15</v>
      </c>
      <c r="N1259" s="4"/>
      <c r="O1259" s="5"/>
      <c r="P1259" s="2"/>
    </row>
    <row r="1260" spans="1:16" s="47" customFormat="1" ht="13.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</row>
    <row r="1261" spans="1:111" s="1" customFormat="1" ht="24">
      <c r="A1261" s="72" t="s">
        <v>0</v>
      </c>
      <c r="B1261" s="72"/>
      <c r="C1261" s="72"/>
      <c r="D1261" s="72"/>
      <c r="E1261" s="72"/>
      <c r="F1261" s="72"/>
      <c r="G1261" s="72"/>
      <c r="H1261" s="72"/>
      <c r="I1261" s="72"/>
      <c r="J1261" s="72"/>
      <c r="K1261" s="72"/>
      <c r="L1261" s="72"/>
      <c r="M1261" s="72"/>
      <c r="N1261" s="72"/>
      <c r="O1261" s="72"/>
      <c r="P1261" s="72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  <c r="BZ1261" s="3"/>
      <c r="CA1261" s="3"/>
      <c r="CB1261" s="3"/>
      <c r="CC1261" s="3"/>
      <c r="CD1261" s="3"/>
      <c r="CE1261" s="3"/>
      <c r="CF1261" s="3"/>
      <c r="CG1261" s="3"/>
      <c r="CH1261" s="3"/>
      <c r="CI1261" s="3"/>
      <c r="CJ1261" s="3"/>
      <c r="CK1261" s="3"/>
      <c r="CL1261" s="3"/>
      <c r="CM1261" s="3"/>
      <c r="CN1261" s="3"/>
      <c r="CO1261" s="3"/>
      <c r="CP1261" s="3"/>
      <c r="CQ1261" s="3"/>
      <c r="CR1261" s="3"/>
      <c r="CS1261" s="3"/>
      <c r="CT1261" s="3"/>
      <c r="CU1261" s="3"/>
      <c r="CV1261" s="3"/>
      <c r="CW1261" s="3"/>
      <c r="CX1261" s="3"/>
      <c r="CY1261" s="3"/>
      <c r="CZ1261" s="3"/>
      <c r="DA1261" s="3"/>
      <c r="DB1261" s="3"/>
      <c r="DC1261" s="3"/>
      <c r="DD1261" s="3"/>
      <c r="DE1261" s="3"/>
      <c r="DF1261" s="3"/>
      <c r="DG1261" s="3"/>
    </row>
    <row r="1262" spans="1:16" s="47" customFormat="1" ht="13.5">
      <c r="A1262" s="6"/>
      <c r="B1262" s="6"/>
      <c r="C1262" s="6"/>
      <c r="D1262" s="2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2"/>
      <c r="P1262" s="4"/>
    </row>
    <row r="1263" spans="1:16" s="47" customFormat="1" ht="22.5" customHeight="1">
      <c r="A1263" s="73" t="s">
        <v>10</v>
      </c>
      <c r="B1263" s="73"/>
      <c r="C1263" s="73"/>
      <c r="D1263" s="73"/>
      <c r="E1263" s="74" t="s">
        <v>8</v>
      </c>
      <c r="F1263" s="74"/>
      <c r="G1263" s="74"/>
      <c r="H1263" s="74" t="s">
        <v>1</v>
      </c>
      <c r="I1263" s="74"/>
      <c r="J1263" s="74"/>
      <c r="K1263" s="74" t="s">
        <v>13</v>
      </c>
      <c r="L1263" s="74"/>
      <c r="M1263" s="74"/>
      <c r="N1263" s="74" t="s">
        <v>3</v>
      </c>
      <c r="O1263" s="74"/>
      <c r="P1263" s="74"/>
    </row>
    <row r="1264" spans="1:16" s="47" customFormat="1" ht="25.5" customHeight="1">
      <c r="A1264" s="75">
        <f>IF($M1264="","",'入力(貼付）'!$A$2)</f>
      </c>
      <c r="B1264" s="75"/>
      <c r="C1264" s="75"/>
      <c r="D1264" s="75"/>
      <c r="E1264" s="76">
        <f>IF($M1264="","",'入力(貼付）'!$B$2)</f>
      </c>
      <c r="F1264" s="76"/>
      <c r="G1264" s="76"/>
      <c r="H1264" s="76">
        <f>IF($M1264="","",'入力(貼付）'!$C$2)</f>
      </c>
      <c r="I1264" s="76"/>
      <c r="J1264" s="76"/>
      <c r="K1264" s="37">
        <f>IF($M1264="","",35)</f>
      </c>
      <c r="L1264" s="26" t="s">
        <v>26</v>
      </c>
      <c r="M1264" s="36">
        <f>IF('入力(貼付）'!$F$2&lt;35,"",'入力(貼付）'!$F$2)</f>
      </c>
      <c r="N1264" s="77">
        <f>IF(K1264="","",30)</f>
      </c>
      <c r="O1264" s="77"/>
      <c r="P1264" s="77"/>
    </row>
    <row r="1265" spans="1:16" s="47" customFormat="1" ht="25.5" customHeight="1">
      <c r="A1265" s="74" t="s">
        <v>2</v>
      </c>
      <c r="B1265" s="74"/>
      <c r="C1265" s="74"/>
      <c r="D1265" s="74"/>
      <c r="E1265" s="78">
        <f>IF(M1264="","",$E$7)</f>
      </c>
      <c r="F1265" s="79"/>
      <c r="G1265" s="79"/>
      <c r="H1265" s="79"/>
      <c r="I1265" s="79"/>
      <c r="J1265" s="79"/>
      <c r="K1265" s="79"/>
      <c r="L1265" s="79"/>
      <c r="M1265" s="79"/>
      <c r="N1265" s="79"/>
      <c r="O1265" s="79"/>
      <c r="P1265" s="80"/>
    </row>
    <row r="1266" spans="1:16" s="47" customFormat="1" ht="16.5" customHeight="1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2"/>
      <c r="P1266" s="10" t="s">
        <v>14</v>
      </c>
    </row>
    <row r="1267" spans="1:16" s="47" customFormat="1" ht="22.5" customHeight="1">
      <c r="A1267" s="8" t="s">
        <v>4</v>
      </c>
      <c r="B1267" s="70" t="s">
        <v>7</v>
      </c>
      <c r="C1267" s="70"/>
      <c r="D1267" s="70"/>
      <c r="E1267" s="70" t="s">
        <v>9</v>
      </c>
      <c r="F1267" s="70"/>
      <c r="G1267" s="70"/>
      <c r="H1267" s="70"/>
      <c r="I1267" s="70"/>
      <c r="J1267" s="70"/>
      <c r="K1267" s="70" t="s">
        <v>5</v>
      </c>
      <c r="L1267" s="70"/>
      <c r="M1267" s="70"/>
      <c r="N1267" s="70"/>
      <c r="O1267" s="70"/>
      <c r="P1267" s="70"/>
    </row>
    <row r="1268" spans="1:16" s="47" customFormat="1" ht="25.5" customHeight="1">
      <c r="A1268" s="23">
        <v>681</v>
      </c>
      <c r="B1268" s="81">
        <f>IF('入力(貼付）'!A687="","",'入力(貼付）'!A687)</f>
      </c>
      <c r="C1268" s="81"/>
      <c r="D1268" s="81"/>
      <c r="E1268" s="82">
        <f>IF('入力(貼付）'!B687="","",'入力(貼付）'!B687)</f>
      </c>
      <c r="F1268" s="83"/>
      <c r="G1268" s="83"/>
      <c r="H1268" s="83"/>
      <c r="I1268" s="83"/>
      <c r="J1268" s="84"/>
      <c r="K1268" s="85">
        <f>IF('入力(貼付）'!C687="","",'入力(貼付）'!E687)</f>
      </c>
      <c r="L1268" s="86"/>
      <c r="M1268" s="86"/>
      <c r="N1268" s="86"/>
      <c r="O1268" s="86"/>
      <c r="P1268" s="87"/>
    </row>
    <row r="1269" spans="1:16" s="47" customFormat="1" ht="25.5" customHeight="1">
      <c r="A1269" s="23">
        <v>682</v>
      </c>
      <c r="B1269" s="81">
        <f>IF('入力(貼付）'!A688="","",'入力(貼付）'!A688)</f>
      </c>
      <c r="C1269" s="81"/>
      <c r="D1269" s="81"/>
      <c r="E1269" s="82">
        <f>IF('入力(貼付）'!B688="","",'入力(貼付）'!B688)</f>
      </c>
      <c r="F1269" s="83"/>
      <c r="G1269" s="83"/>
      <c r="H1269" s="83"/>
      <c r="I1269" s="83"/>
      <c r="J1269" s="84"/>
      <c r="K1269" s="85">
        <f>IF('入力(貼付）'!C688="","",'入力(貼付）'!E688)</f>
      </c>
      <c r="L1269" s="86"/>
      <c r="M1269" s="86"/>
      <c r="N1269" s="86"/>
      <c r="O1269" s="86"/>
      <c r="P1269" s="87"/>
    </row>
    <row r="1270" spans="1:16" s="47" customFormat="1" ht="25.5" customHeight="1">
      <c r="A1270" s="23">
        <v>683</v>
      </c>
      <c r="B1270" s="81">
        <f>IF('入力(貼付）'!A689="","",'入力(貼付）'!A689)</f>
      </c>
      <c r="C1270" s="81"/>
      <c r="D1270" s="81"/>
      <c r="E1270" s="82">
        <f>IF('入力(貼付）'!B689="","",'入力(貼付）'!B689)</f>
      </c>
      <c r="F1270" s="83"/>
      <c r="G1270" s="83"/>
      <c r="H1270" s="83"/>
      <c r="I1270" s="83"/>
      <c r="J1270" s="84"/>
      <c r="K1270" s="85">
        <f>IF('入力(貼付）'!C689="","",'入力(貼付）'!E689)</f>
      </c>
      <c r="L1270" s="86"/>
      <c r="M1270" s="86"/>
      <c r="N1270" s="86"/>
      <c r="O1270" s="86"/>
      <c r="P1270" s="87"/>
    </row>
    <row r="1271" spans="1:16" s="47" customFormat="1" ht="25.5" customHeight="1">
      <c r="A1271" s="23">
        <v>684</v>
      </c>
      <c r="B1271" s="81">
        <f>IF('入力(貼付）'!A690="","",'入力(貼付）'!A690)</f>
      </c>
      <c r="C1271" s="81"/>
      <c r="D1271" s="81"/>
      <c r="E1271" s="82">
        <f>IF('入力(貼付）'!B690="","",'入力(貼付）'!B690)</f>
      </c>
      <c r="F1271" s="83"/>
      <c r="G1271" s="83"/>
      <c r="H1271" s="83"/>
      <c r="I1271" s="83"/>
      <c r="J1271" s="84"/>
      <c r="K1271" s="85">
        <f>IF('入力(貼付）'!C690="","",'入力(貼付）'!E690)</f>
      </c>
      <c r="L1271" s="86"/>
      <c r="M1271" s="86"/>
      <c r="N1271" s="86"/>
      <c r="O1271" s="86"/>
      <c r="P1271" s="87"/>
    </row>
    <row r="1272" spans="1:16" s="47" customFormat="1" ht="25.5" customHeight="1">
      <c r="A1272" s="23">
        <v>685</v>
      </c>
      <c r="B1272" s="81">
        <f>IF('入力(貼付）'!A691="","",'入力(貼付）'!A691)</f>
      </c>
      <c r="C1272" s="81"/>
      <c r="D1272" s="81"/>
      <c r="E1272" s="82">
        <f>IF('入力(貼付）'!B691="","",'入力(貼付）'!B691)</f>
      </c>
      <c r="F1272" s="83"/>
      <c r="G1272" s="83"/>
      <c r="H1272" s="83"/>
      <c r="I1272" s="83"/>
      <c r="J1272" s="84"/>
      <c r="K1272" s="85">
        <f>IF('入力(貼付）'!C691="","",'入力(貼付）'!E691)</f>
      </c>
      <c r="L1272" s="86"/>
      <c r="M1272" s="86"/>
      <c r="N1272" s="86"/>
      <c r="O1272" s="86"/>
      <c r="P1272" s="87"/>
    </row>
    <row r="1273" spans="1:16" s="47" customFormat="1" ht="25.5" customHeight="1">
      <c r="A1273" s="23">
        <v>686</v>
      </c>
      <c r="B1273" s="81">
        <f>IF('入力(貼付）'!A692="","",'入力(貼付）'!A692)</f>
      </c>
      <c r="C1273" s="81"/>
      <c r="D1273" s="81"/>
      <c r="E1273" s="82">
        <f>IF('入力(貼付）'!B692="","",'入力(貼付）'!B692)</f>
      </c>
      <c r="F1273" s="83"/>
      <c r="G1273" s="83"/>
      <c r="H1273" s="83"/>
      <c r="I1273" s="83"/>
      <c r="J1273" s="84"/>
      <c r="K1273" s="85">
        <f>IF('入力(貼付）'!C692="","",'入力(貼付）'!E692)</f>
      </c>
      <c r="L1273" s="86"/>
      <c r="M1273" s="86"/>
      <c r="N1273" s="86"/>
      <c r="O1273" s="86"/>
      <c r="P1273" s="87"/>
    </row>
    <row r="1274" spans="1:16" s="47" customFormat="1" ht="25.5" customHeight="1">
      <c r="A1274" s="23">
        <v>687</v>
      </c>
      <c r="B1274" s="81">
        <f>IF('入力(貼付）'!A693="","",'入力(貼付）'!A693)</f>
      </c>
      <c r="C1274" s="81"/>
      <c r="D1274" s="81"/>
      <c r="E1274" s="82">
        <f>IF('入力(貼付）'!B693="","",'入力(貼付）'!B693)</f>
      </c>
      <c r="F1274" s="83"/>
      <c r="G1274" s="83"/>
      <c r="H1274" s="83"/>
      <c r="I1274" s="83"/>
      <c r="J1274" s="84"/>
      <c r="K1274" s="85">
        <f>IF('入力(貼付）'!C693="","",'入力(貼付）'!E693)</f>
      </c>
      <c r="L1274" s="86"/>
      <c r="M1274" s="86"/>
      <c r="N1274" s="86"/>
      <c r="O1274" s="86"/>
      <c r="P1274" s="87"/>
    </row>
    <row r="1275" spans="1:16" s="47" customFormat="1" ht="25.5" customHeight="1">
      <c r="A1275" s="23">
        <v>688</v>
      </c>
      <c r="B1275" s="81">
        <f>IF('入力(貼付）'!A694="","",'入力(貼付）'!A694)</f>
      </c>
      <c r="C1275" s="81"/>
      <c r="D1275" s="81"/>
      <c r="E1275" s="82">
        <f>IF('入力(貼付）'!B694="","",'入力(貼付）'!B694)</f>
      </c>
      <c r="F1275" s="83"/>
      <c r="G1275" s="83"/>
      <c r="H1275" s="83"/>
      <c r="I1275" s="83"/>
      <c r="J1275" s="84"/>
      <c r="K1275" s="85">
        <f>IF('入力(貼付）'!C694="","",'入力(貼付）'!E694)</f>
      </c>
      <c r="L1275" s="86"/>
      <c r="M1275" s="86"/>
      <c r="N1275" s="86"/>
      <c r="O1275" s="86"/>
      <c r="P1275" s="87"/>
    </row>
    <row r="1276" spans="1:16" s="47" customFormat="1" ht="25.5" customHeight="1">
      <c r="A1276" s="23">
        <v>689</v>
      </c>
      <c r="B1276" s="81">
        <f>IF('入力(貼付）'!A695="","",'入力(貼付）'!A695)</f>
      </c>
      <c r="C1276" s="81"/>
      <c r="D1276" s="81"/>
      <c r="E1276" s="82">
        <f>IF('入力(貼付）'!B695="","",'入力(貼付）'!B695)</f>
      </c>
      <c r="F1276" s="83"/>
      <c r="G1276" s="83"/>
      <c r="H1276" s="83"/>
      <c r="I1276" s="83"/>
      <c r="J1276" s="84"/>
      <c r="K1276" s="85">
        <f>IF('入力(貼付）'!C695="","",'入力(貼付）'!E695)</f>
      </c>
      <c r="L1276" s="86"/>
      <c r="M1276" s="86"/>
      <c r="N1276" s="86"/>
      <c r="O1276" s="86"/>
      <c r="P1276" s="87"/>
    </row>
    <row r="1277" spans="1:16" s="47" customFormat="1" ht="25.5" customHeight="1">
      <c r="A1277" s="23">
        <v>690</v>
      </c>
      <c r="B1277" s="81">
        <f>IF('入力(貼付）'!A696="","",'入力(貼付）'!A696)</f>
      </c>
      <c r="C1277" s="81"/>
      <c r="D1277" s="81"/>
      <c r="E1277" s="82">
        <f>IF('入力(貼付）'!B696="","",'入力(貼付）'!B696)</f>
      </c>
      <c r="F1277" s="83"/>
      <c r="G1277" s="83"/>
      <c r="H1277" s="83"/>
      <c r="I1277" s="83"/>
      <c r="J1277" s="84"/>
      <c r="K1277" s="85">
        <f>IF('入力(貼付）'!C696="","",'入力(貼付）'!E696)</f>
      </c>
      <c r="L1277" s="86"/>
      <c r="M1277" s="86"/>
      <c r="N1277" s="86"/>
      <c r="O1277" s="86"/>
      <c r="P1277" s="87"/>
    </row>
    <row r="1278" spans="1:16" s="47" customFormat="1" ht="25.5" customHeight="1">
      <c r="A1278" s="23">
        <v>691</v>
      </c>
      <c r="B1278" s="81">
        <f>IF('入力(貼付）'!A697="","",'入力(貼付）'!A697)</f>
      </c>
      <c r="C1278" s="81"/>
      <c r="D1278" s="81"/>
      <c r="E1278" s="82">
        <f>IF('入力(貼付）'!B697="","",'入力(貼付）'!B697)</f>
      </c>
      <c r="F1278" s="83"/>
      <c r="G1278" s="83"/>
      <c r="H1278" s="83"/>
      <c r="I1278" s="83"/>
      <c r="J1278" s="84"/>
      <c r="K1278" s="85">
        <f>IF('入力(貼付）'!C697="","",'入力(貼付）'!E697)</f>
      </c>
      <c r="L1278" s="86"/>
      <c r="M1278" s="86"/>
      <c r="N1278" s="86"/>
      <c r="O1278" s="86"/>
      <c r="P1278" s="87"/>
    </row>
    <row r="1279" spans="1:16" s="47" customFormat="1" ht="25.5" customHeight="1">
      <c r="A1279" s="23">
        <v>692</v>
      </c>
      <c r="B1279" s="81">
        <f>IF('入力(貼付）'!A698="","",'入力(貼付）'!A698)</f>
      </c>
      <c r="C1279" s="81"/>
      <c r="D1279" s="81"/>
      <c r="E1279" s="82">
        <f>IF('入力(貼付）'!B698="","",'入力(貼付）'!B698)</f>
      </c>
      <c r="F1279" s="83"/>
      <c r="G1279" s="83"/>
      <c r="H1279" s="83"/>
      <c r="I1279" s="83"/>
      <c r="J1279" s="84"/>
      <c r="K1279" s="85">
        <f>IF('入力(貼付）'!C698="","",'入力(貼付）'!E698)</f>
      </c>
      <c r="L1279" s="86"/>
      <c r="M1279" s="86"/>
      <c r="N1279" s="86"/>
      <c r="O1279" s="86"/>
      <c r="P1279" s="87"/>
    </row>
    <row r="1280" spans="1:16" s="47" customFormat="1" ht="25.5" customHeight="1">
      <c r="A1280" s="23">
        <v>693</v>
      </c>
      <c r="B1280" s="81">
        <f>IF('入力(貼付）'!A699="","",'入力(貼付）'!A699)</f>
      </c>
      <c r="C1280" s="81"/>
      <c r="D1280" s="81"/>
      <c r="E1280" s="82">
        <f>IF('入力(貼付）'!B699="","",'入力(貼付）'!B699)</f>
      </c>
      <c r="F1280" s="83"/>
      <c r="G1280" s="83"/>
      <c r="H1280" s="83"/>
      <c r="I1280" s="83"/>
      <c r="J1280" s="84"/>
      <c r="K1280" s="85">
        <f>IF('入力(貼付）'!C699="","",'入力(貼付）'!E699)</f>
      </c>
      <c r="L1280" s="86"/>
      <c r="M1280" s="86"/>
      <c r="N1280" s="86"/>
      <c r="O1280" s="86"/>
      <c r="P1280" s="87"/>
    </row>
    <row r="1281" spans="1:16" s="47" customFormat="1" ht="25.5" customHeight="1">
      <c r="A1281" s="23">
        <v>694</v>
      </c>
      <c r="B1281" s="81">
        <f>IF('入力(貼付）'!A700="","",'入力(貼付）'!A700)</f>
      </c>
      <c r="C1281" s="81"/>
      <c r="D1281" s="81"/>
      <c r="E1281" s="82">
        <f>IF('入力(貼付）'!B700="","",'入力(貼付）'!B700)</f>
      </c>
      <c r="F1281" s="83"/>
      <c r="G1281" s="83"/>
      <c r="H1281" s="83"/>
      <c r="I1281" s="83"/>
      <c r="J1281" s="84"/>
      <c r="K1281" s="85">
        <f>IF('入力(貼付）'!C700="","",'入力(貼付）'!E700)</f>
      </c>
      <c r="L1281" s="86"/>
      <c r="M1281" s="86"/>
      <c r="N1281" s="86"/>
      <c r="O1281" s="86"/>
      <c r="P1281" s="87"/>
    </row>
    <row r="1282" spans="1:16" s="47" customFormat="1" ht="25.5" customHeight="1">
      <c r="A1282" s="23">
        <v>695</v>
      </c>
      <c r="B1282" s="81">
        <f>IF('入力(貼付）'!A701="","",'入力(貼付）'!A701)</f>
      </c>
      <c r="C1282" s="81"/>
      <c r="D1282" s="81"/>
      <c r="E1282" s="82">
        <f>IF('入力(貼付）'!B701="","",'入力(貼付）'!B701)</f>
      </c>
      <c r="F1282" s="83"/>
      <c r="G1282" s="83"/>
      <c r="H1282" s="83"/>
      <c r="I1282" s="83"/>
      <c r="J1282" s="84"/>
      <c r="K1282" s="85">
        <f>IF('入力(貼付）'!C701="","",'入力(貼付）'!E701)</f>
      </c>
      <c r="L1282" s="86"/>
      <c r="M1282" s="86"/>
      <c r="N1282" s="86"/>
      <c r="O1282" s="86"/>
      <c r="P1282" s="87"/>
    </row>
    <row r="1283" spans="1:16" s="47" customFormat="1" ht="25.5" customHeight="1">
      <c r="A1283" s="23">
        <v>696</v>
      </c>
      <c r="B1283" s="81">
        <f>IF('入力(貼付）'!A702="","",'入力(貼付）'!A702)</f>
      </c>
      <c r="C1283" s="81"/>
      <c r="D1283" s="81"/>
      <c r="E1283" s="82">
        <f>IF('入力(貼付）'!B702="","",'入力(貼付）'!B702)</f>
      </c>
      <c r="F1283" s="83"/>
      <c r="G1283" s="83"/>
      <c r="H1283" s="83"/>
      <c r="I1283" s="83"/>
      <c r="J1283" s="84"/>
      <c r="K1283" s="85">
        <f>IF('入力(貼付）'!C702="","",'入力(貼付）'!E702)</f>
      </c>
      <c r="L1283" s="86"/>
      <c r="M1283" s="86"/>
      <c r="N1283" s="86"/>
      <c r="O1283" s="86"/>
      <c r="P1283" s="87"/>
    </row>
    <row r="1284" spans="1:16" s="47" customFormat="1" ht="25.5" customHeight="1">
      <c r="A1284" s="23">
        <v>697</v>
      </c>
      <c r="B1284" s="81">
        <f>IF('入力(貼付）'!A703="","",'入力(貼付）'!A703)</f>
      </c>
      <c r="C1284" s="81"/>
      <c r="D1284" s="81"/>
      <c r="E1284" s="82">
        <f>IF('入力(貼付）'!B703="","",'入力(貼付）'!B703)</f>
      </c>
      <c r="F1284" s="83"/>
      <c r="G1284" s="83"/>
      <c r="H1284" s="83"/>
      <c r="I1284" s="83"/>
      <c r="J1284" s="84"/>
      <c r="K1284" s="85">
        <f>IF('入力(貼付）'!C703="","",'入力(貼付）'!E703)</f>
      </c>
      <c r="L1284" s="86"/>
      <c r="M1284" s="86"/>
      <c r="N1284" s="86"/>
      <c r="O1284" s="86"/>
      <c r="P1284" s="87"/>
    </row>
    <row r="1285" spans="1:16" s="47" customFormat="1" ht="25.5" customHeight="1">
      <c r="A1285" s="23">
        <v>698</v>
      </c>
      <c r="B1285" s="81">
        <f>IF('入力(貼付）'!A704="","",'入力(貼付）'!A704)</f>
      </c>
      <c r="C1285" s="81"/>
      <c r="D1285" s="81"/>
      <c r="E1285" s="82">
        <f>IF('入力(貼付）'!B704="","",'入力(貼付）'!B704)</f>
      </c>
      <c r="F1285" s="83"/>
      <c r="G1285" s="83"/>
      <c r="H1285" s="83"/>
      <c r="I1285" s="83"/>
      <c r="J1285" s="84"/>
      <c r="K1285" s="85">
        <f>IF('入力(貼付）'!C704="","",'入力(貼付）'!E704)</f>
      </c>
      <c r="L1285" s="86"/>
      <c r="M1285" s="86"/>
      <c r="N1285" s="86"/>
      <c r="O1285" s="86"/>
      <c r="P1285" s="87"/>
    </row>
    <row r="1286" spans="1:16" s="47" customFormat="1" ht="25.5" customHeight="1">
      <c r="A1286" s="23">
        <v>699</v>
      </c>
      <c r="B1286" s="81">
        <f>IF('入力(貼付）'!A705="","",'入力(貼付）'!A705)</f>
      </c>
      <c r="C1286" s="81"/>
      <c r="D1286" s="81"/>
      <c r="E1286" s="82">
        <f>IF('入力(貼付）'!B705="","",'入力(貼付）'!B705)</f>
      </c>
      <c r="F1286" s="83"/>
      <c r="G1286" s="83"/>
      <c r="H1286" s="83"/>
      <c r="I1286" s="83"/>
      <c r="J1286" s="84"/>
      <c r="K1286" s="85">
        <f>IF('入力(貼付）'!C705="","",'入力(貼付）'!E705)</f>
      </c>
      <c r="L1286" s="86"/>
      <c r="M1286" s="86"/>
      <c r="N1286" s="86"/>
      <c r="O1286" s="86"/>
      <c r="P1286" s="87"/>
    </row>
    <row r="1287" spans="1:16" s="47" customFormat="1" ht="25.5" customHeight="1">
      <c r="A1287" s="23">
        <v>700</v>
      </c>
      <c r="B1287" s="81">
        <f>IF('入力(貼付）'!A706="","",'入力(貼付）'!A706)</f>
      </c>
      <c r="C1287" s="81"/>
      <c r="D1287" s="81"/>
      <c r="E1287" s="82">
        <f>IF('入力(貼付）'!B706="","",'入力(貼付）'!B706)</f>
      </c>
      <c r="F1287" s="83"/>
      <c r="G1287" s="83"/>
      <c r="H1287" s="83"/>
      <c r="I1287" s="83"/>
      <c r="J1287" s="84"/>
      <c r="K1287" s="85">
        <f>IF('入力(貼付）'!C706="","",'入力(貼付）'!E706)</f>
      </c>
      <c r="L1287" s="86"/>
      <c r="M1287" s="86"/>
      <c r="N1287" s="86"/>
      <c r="O1287" s="86"/>
      <c r="P1287" s="87"/>
    </row>
    <row r="1288" spans="1:16" s="47" customFormat="1" ht="25.5" customHeight="1">
      <c r="A1288" s="88" t="s">
        <v>12</v>
      </c>
      <c r="B1288" s="89"/>
      <c r="C1288" s="89"/>
      <c r="D1288" s="90"/>
      <c r="E1288" s="91">
        <f>IF(COUNT(B1268:D1287)=0,"",COUNT(B1268:D1287))</f>
      </c>
      <c r="F1288" s="92"/>
      <c r="G1288" s="92"/>
      <c r="H1288" s="92"/>
      <c r="I1288" s="92"/>
      <c r="J1288" s="11" t="s">
        <v>6</v>
      </c>
      <c r="K1288" s="85">
        <f>IF(SUM(K1268:P1287)=0,"",SUM(K1268:P1287))</f>
      </c>
      <c r="L1288" s="86"/>
      <c r="M1288" s="86"/>
      <c r="N1288" s="86"/>
      <c r="O1288" s="86"/>
      <c r="P1288" s="87"/>
    </row>
    <row r="1289" spans="1:16" s="47" customFormat="1" ht="13.5">
      <c r="A1289" s="38" t="s">
        <v>36</v>
      </c>
      <c r="B1289" s="38"/>
      <c r="C1289" s="38"/>
      <c r="D1289" s="38"/>
      <c r="E1289" s="38"/>
      <c r="F1289" s="38"/>
      <c r="G1289" s="7"/>
      <c r="H1289" s="7"/>
      <c r="I1289" s="7"/>
      <c r="J1289" s="7"/>
      <c r="K1289" s="4"/>
      <c r="L1289" s="4"/>
      <c r="M1289" s="4"/>
      <c r="N1289" s="4"/>
      <c r="O1289" s="39"/>
      <c r="P1289" s="4"/>
    </row>
    <row r="1290" spans="1:16" s="47" customFormat="1" ht="13.5">
      <c r="A1290" s="38" t="s">
        <v>37</v>
      </c>
      <c r="B1290" s="38"/>
      <c r="C1290" s="38"/>
      <c r="D1290" s="38"/>
      <c r="E1290" s="38"/>
      <c r="F1290" s="38"/>
      <c r="G1290" s="7"/>
      <c r="H1290" s="7"/>
      <c r="I1290" s="7"/>
      <c r="J1290" s="7"/>
      <c r="K1290" s="4"/>
      <c r="L1290" s="4"/>
      <c r="M1290" s="4"/>
      <c r="N1290" s="4"/>
      <c r="O1290" s="39"/>
      <c r="P1290" s="4"/>
    </row>
    <row r="1291" spans="1:16" s="47" customFormat="1" ht="13.5">
      <c r="A1291" s="38" t="s">
        <v>38</v>
      </c>
      <c r="B1291" s="38"/>
      <c r="C1291" s="38"/>
      <c r="D1291" s="38"/>
      <c r="E1291" s="38"/>
      <c r="F1291" s="38"/>
      <c r="G1291" s="7"/>
      <c r="H1291" s="7"/>
      <c r="I1291" s="7"/>
      <c r="J1291" s="7"/>
      <c r="K1291" s="4"/>
      <c r="L1291" s="4"/>
      <c r="M1291" s="4"/>
      <c r="N1291" s="4"/>
      <c r="O1291" s="39"/>
      <c r="P1291" s="4"/>
    </row>
    <row r="1292" spans="1:16" s="47" customFormat="1" ht="13.5">
      <c r="A1292" s="40" t="s">
        <v>39</v>
      </c>
      <c r="B1292" s="7"/>
      <c r="C1292" s="7"/>
      <c r="D1292" s="7"/>
      <c r="E1292" s="7"/>
      <c r="F1292" s="7"/>
      <c r="G1292" s="70" t="s">
        <v>40</v>
      </c>
      <c r="H1292" s="70"/>
      <c r="I1292" s="70"/>
      <c r="J1292" s="70"/>
      <c r="K1292" s="70"/>
      <c r="L1292" s="70"/>
      <c r="M1292" s="70"/>
      <c r="N1292" s="70"/>
      <c r="O1292" s="70"/>
      <c r="P1292" s="70"/>
    </row>
    <row r="1293" spans="1:16" s="47" customFormat="1" ht="25.5" customHeight="1">
      <c r="A1293" s="70" t="s">
        <v>41</v>
      </c>
      <c r="B1293" s="70"/>
      <c r="C1293" s="70" t="s">
        <v>42</v>
      </c>
      <c r="D1293" s="70"/>
      <c r="E1293" s="41"/>
      <c r="F1293" s="41"/>
      <c r="G1293" s="93">
        <f>IF(E1288="","",'入力(貼付）'!$D$2)</f>
      </c>
      <c r="H1293" s="93"/>
      <c r="I1293" s="88"/>
      <c r="J1293" s="42" t="s">
        <v>6</v>
      </c>
      <c r="K1293" s="94">
        <f>IF(K1288="","",'入力(貼付）'!$E$2)</f>
      </c>
      <c r="L1293" s="95"/>
      <c r="M1293" s="95"/>
      <c r="N1293" s="95"/>
      <c r="O1293" s="95"/>
      <c r="P1293" s="43" t="s">
        <v>43</v>
      </c>
    </row>
    <row r="1294" spans="1:16" s="47" customFormat="1" ht="22.5" customHeight="1">
      <c r="A1294" s="93"/>
      <c r="B1294" s="93"/>
      <c r="C1294" s="96"/>
      <c r="D1294" s="96"/>
      <c r="E1294" s="44"/>
      <c r="F1294" s="44"/>
      <c r="G1294" s="45"/>
      <c r="H1294" s="44"/>
      <c r="I1294" s="4"/>
      <c r="J1294" s="4"/>
      <c r="K1294" s="4"/>
      <c r="L1294" s="4"/>
      <c r="M1294" s="4"/>
      <c r="N1294" s="4"/>
      <c r="O1294" s="45"/>
      <c r="P1294" s="4"/>
    </row>
    <row r="1295" spans="1:16" s="47" customFormat="1" ht="22.5" customHeight="1">
      <c r="A1295" s="93"/>
      <c r="B1295" s="93"/>
      <c r="C1295" s="96"/>
      <c r="D1295" s="96"/>
      <c r="E1295" s="46"/>
      <c r="F1295" s="46"/>
      <c r="G1295" s="61" t="s">
        <v>92</v>
      </c>
      <c r="H1295" s="61"/>
      <c r="I1295" s="61"/>
      <c r="J1295" s="69">
        <f>IF(B1268="","",$J$37)</f>
      </c>
      <c r="K1295" s="69"/>
      <c r="L1295" s="69"/>
      <c r="M1295" s="69"/>
      <c r="N1295" s="69"/>
      <c r="O1295" s="69"/>
      <c r="P1295" s="69"/>
    </row>
    <row r="1296" spans="1:16" s="47" customFormat="1" ht="13.5">
      <c r="A1296" s="71" t="s">
        <v>90</v>
      </c>
      <c r="B1296" s="71"/>
      <c r="C1296" s="71"/>
      <c r="D1296" s="71"/>
      <c r="E1296" s="71"/>
      <c r="F1296" s="71"/>
      <c r="G1296" s="71"/>
      <c r="H1296" s="9"/>
      <c r="I1296" s="4"/>
      <c r="J1296" s="4"/>
      <c r="K1296" s="4"/>
      <c r="L1296" s="4"/>
      <c r="M1296" s="7" t="s">
        <v>15</v>
      </c>
      <c r="N1296" s="4"/>
      <c r="O1296" s="5"/>
      <c r="P1296" s="2"/>
    </row>
    <row r="1297" spans="1:16" s="47" customFormat="1" ht="13.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</row>
    <row r="1298" spans="1:111" s="1" customFormat="1" ht="24">
      <c r="A1298" s="72" t="s">
        <v>0</v>
      </c>
      <c r="B1298" s="72"/>
      <c r="C1298" s="72"/>
      <c r="D1298" s="72"/>
      <c r="E1298" s="72"/>
      <c r="F1298" s="72"/>
      <c r="G1298" s="72"/>
      <c r="H1298" s="72"/>
      <c r="I1298" s="72"/>
      <c r="J1298" s="72"/>
      <c r="K1298" s="72"/>
      <c r="L1298" s="72"/>
      <c r="M1298" s="72"/>
      <c r="N1298" s="72"/>
      <c r="O1298" s="72"/>
      <c r="P1298" s="72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S1298" s="3"/>
      <c r="BT1298" s="3"/>
      <c r="BU1298" s="3"/>
      <c r="BV1298" s="3"/>
      <c r="BW1298" s="3"/>
      <c r="BX1298" s="3"/>
      <c r="BY1298" s="3"/>
      <c r="BZ1298" s="3"/>
      <c r="CA1298" s="3"/>
      <c r="CB1298" s="3"/>
      <c r="CC1298" s="3"/>
      <c r="CD1298" s="3"/>
      <c r="CE1298" s="3"/>
      <c r="CF1298" s="3"/>
      <c r="CG1298" s="3"/>
      <c r="CH1298" s="3"/>
      <c r="CI1298" s="3"/>
      <c r="CJ1298" s="3"/>
      <c r="CK1298" s="3"/>
      <c r="CL1298" s="3"/>
      <c r="CM1298" s="3"/>
      <c r="CN1298" s="3"/>
      <c r="CO1298" s="3"/>
      <c r="CP1298" s="3"/>
      <c r="CQ1298" s="3"/>
      <c r="CR1298" s="3"/>
      <c r="CS1298" s="3"/>
      <c r="CT1298" s="3"/>
      <c r="CU1298" s="3"/>
      <c r="CV1298" s="3"/>
      <c r="CW1298" s="3"/>
      <c r="CX1298" s="3"/>
      <c r="CY1298" s="3"/>
      <c r="CZ1298" s="3"/>
      <c r="DA1298" s="3"/>
      <c r="DB1298" s="3"/>
      <c r="DC1298" s="3"/>
      <c r="DD1298" s="3"/>
      <c r="DE1298" s="3"/>
      <c r="DF1298" s="3"/>
      <c r="DG1298" s="3"/>
    </row>
    <row r="1299" spans="1:16" s="47" customFormat="1" ht="13.5">
      <c r="A1299" s="6"/>
      <c r="B1299" s="6"/>
      <c r="C1299" s="6"/>
      <c r="D1299" s="2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2"/>
      <c r="P1299" s="4"/>
    </row>
    <row r="1300" spans="1:16" s="47" customFormat="1" ht="22.5" customHeight="1">
      <c r="A1300" s="73" t="s">
        <v>10</v>
      </c>
      <c r="B1300" s="73"/>
      <c r="C1300" s="73"/>
      <c r="D1300" s="73"/>
      <c r="E1300" s="74" t="s">
        <v>8</v>
      </c>
      <c r="F1300" s="74"/>
      <c r="G1300" s="74"/>
      <c r="H1300" s="74" t="s">
        <v>1</v>
      </c>
      <c r="I1300" s="74"/>
      <c r="J1300" s="74"/>
      <c r="K1300" s="74" t="s">
        <v>13</v>
      </c>
      <c r="L1300" s="74"/>
      <c r="M1300" s="74"/>
      <c r="N1300" s="74" t="s">
        <v>3</v>
      </c>
      <c r="O1300" s="74"/>
      <c r="P1300" s="74"/>
    </row>
    <row r="1301" spans="1:16" s="47" customFormat="1" ht="25.5" customHeight="1">
      <c r="A1301" s="75">
        <f>IF($M1301="","",'入力(貼付）'!$A$2)</f>
      </c>
      <c r="B1301" s="75"/>
      <c r="C1301" s="75"/>
      <c r="D1301" s="75"/>
      <c r="E1301" s="76">
        <f>IF($M1301="","",'入力(貼付）'!$B$2)</f>
      </c>
      <c r="F1301" s="76"/>
      <c r="G1301" s="76"/>
      <c r="H1301" s="76">
        <f>IF($M1301="","",'入力(貼付）'!$C$2)</f>
      </c>
      <c r="I1301" s="76"/>
      <c r="J1301" s="76"/>
      <c r="K1301" s="37">
        <f>IF($M1301="","",36)</f>
      </c>
      <c r="L1301" s="26" t="s">
        <v>26</v>
      </c>
      <c r="M1301" s="36">
        <f>IF('入力(貼付）'!$F$2&lt;36,"",'入力(貼付）'!$F$2)</f>
      </c>
      <c r="N1301" s="77">
        <f>IF(K1301="","",30)</f>
      </c>
      <c r="O1301" s="77"/>
      <c r="P1301" s="77"/>
    </row>
    <row r="1302" spans="1:16" s="47" customFormat="1" ht="25.5" customHeight="1">
      <c r="A1302" s="74" t="s">
        <v>2</v>
      </c>
      <c r="B1302" s="74"/>
      <c r="C1302" s="74"/>
      <c r="D1302" s="74"/>
      <c r="E1302" s="78">
        <f>IF(M1301="","",$E$7)</f>
      </c>
      <c r="F1302" s="79"/>
      <c r="G1302" s="79"/>
      <c r="H1302" s="79"/>
      <c r="I1302" s="79"/>
      <c r="J1302" s="79"/>
      <c r="K1302" s="79"/>
      <c r="L1302" s="79"/>
      <c r="M1302" s="79"/>
      <c r="N1302" s="79"/>
      <c r="O1302" s="79"/>
      <c r="P1302" s="80"/>
    </row>
    <row r="1303" spans="1:16" s="47" customFormat="1" ht="16.5" customHeight="1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2"/>
      <c r="P1303" s="10" t="s">
        <v>14</v>
      </c>
    </row>
    <row r="1304" spans="1:16" s="47" customFormat="1" ht="22.5" customHeight="1">
      <c r="A1304" s="8" t="s">
        <v>4</v>
      </c>
      <c r="B1304" s="70" t="s">
        <v>7</v>
      </c>
      <c r="C1304" s="70"/>
      <c r="D1304" s="70"/>
      <c r="E1304" s="70" t="s">
        <v>9</v>
      </c>
      <c r="F1304" s="70"/>
      <c r="G1304" s="70"/>
      <c r="H1304" s="70"/>
      <c r="I1304" s="70"/>
      <c r="J1304" s="70"/>
      <c r="K1304" s="70" t="s">
        <v>5</v>
      </c>
      <c r="L1304" s="70"/>
      <c r="M1304" s="70"/>
      <c r="N1304" s="70"/>
      <c r="O1304" s="70"/>
      <c r="P1304" s="70"/>
    </row>
    <row r="1305" spans="1:16" s="47" customFormat="1" ht="25.5" customHeight="1">
      <c r="A1305" s="23">
        <v>701</v>
      </c>
      <c r="B1305" s="81">
        <f>IF('入力(貼付）'!A707="","",'入力(貼付）'!A707)</f>
      </c>
      <c r="C1305" s="81"/>
      <c r="D1305" s="81"/>
      <c r="E1305" s="82">
        <f>IF('入力(貼付）'!B707="","",'入力(貼付）'!B707)</f>
      </c>
      <c r="F1305" s="83"/>
      <c r="G1305" s="83"/>
      <c r="H1305" s="83"/>
      <c r="I1305" s="83"/>
      <c r="J1305" s="84"/>
      <c r="K1305" s="85">
        <f>IF('入力(貼付）'!C707="","",'入力(貼付）'!E707)</f>
      </c>
      <c r="L1305" s="86"/>
      <c r="M1305" s="86"/>
      <c r="N1305" s="86"/>
      <c r="O1305" s="86"/>
      <c r="P1305" s="87"/>
    </row>
    <row r="1306" spans="1:16" s="47" customFormat="1" ht="25.5" customHeight="1">
      <c r="A1306" s="23">
        <v>702</v>
      </c>
      <c r="B1306" s="81">
        <f>IF('入力(貼付）'!A708="","",'入力(貼付）'!A708)</f>
      </c>
      <c r="C1306" s="81"/>
      <c r="D1306" s="81"/>
      <c r="E1306" s="82">
        <f>IF('入力(貼付）'!B708="","",'入力(貼付）'!B708)</f>
      </c>
      <c r="F1306" s="83"/>
      <c r="G1306" s="83"/>
      <c r="H1306" s="83"/>
      <c r="I1306" s="83"/>
      <c r="J1306" s="84"/>
      <c r="K1306" s="85">
        <f>IF('入力(貼付）'!C708="","",'入力(貼付）'!E708)</f>
      </c>
      <c r="L1306" s="86"/>
      <c r="M1306" s="86"/>
      <c r="N1306" s="86"/>
      <c r="O1306" s="86"/>
      <c r="P1306" s="87"/>
    </row>
    <row r="1307" spans="1:16" s="47" customFormat="1" ht="25.5" customHeight="1">
      <c r="A1307" s="23">
        <v>703</v>
      </c>
      <c r="B1307" s="81">
        <f>IF('入力(貼付）'!A709="","",'入力(貼付）'!A709)</f>
      </c>
      <c r="C1307" s="81"/>
      <c r="D1307" s="81"/>
      <c r="E1307" s="82">
        <f>IF('入力(貼付）'!B709="","",'入力(貼付）'!B709)</f>
      </c>
      <c r="F1307" s="83"/>
      <c r="G1307" s="83"/>
      <c r="H1307" s="83"/>
      <c r="I1307" s="83"/>
      <c r="J1307" s="84"/>
      <c r="K1307" s="85">
        <f>IF('入力(貼付）'!C709="","",'入力(貼付）'!E709)</f>
      </c>
      <c r="L1307" s="86"/>
      <c r="M1307" s="86"/>
      <c r="N1307" s="86"/>
      <c r="O1307" s="86"/>
      <c r="P1307" s="87"/>
    </row>
    <row r="1308" spans="1:16" s="47" customFormat="1" ht="25.5" customHeight="1">
      <c r="A1308" s="23">
        <v>704</v>
      </c>
      <c r="B1308" s="81">
        <f>IF('入力(貼付）'!A710="","",'入力(貼付）'!A710)</f>
      </c>
      <c r="C1308" s="81"/>
      <c r="D1308" s="81"/>
      <c r="E1308" s="82">
        <f>IF('入力(貼付）'!B710="","",'入力(貼付）'!B710)</f>
      </c>
      <c r="F1308" s="83"/>
      <c r="G1308" s="83"/>
      <c r="H1308" s="83"/>
      <c r="I1308" s="83"/>
      <c r="J1308" s="84"/>
      <c r="K1308" s="85">
        <f>IF('入力(貼付）'!C710="","",'入力(貼付）'!E710)</f>
      </c>
      <c r="L1308" s="86"/>
      <c r="M1308" s="86"/>
      <c r="N1308" s="86"/>
      <c r="O1308" s="86"/>
      <c r="P1308" s="87"/>
    </row>
    <row r="1309" spans="1:16" s="47" customFormat="1" ht="25.5" customHeight="1">
      <c r="A1309" s="23">
        <v>705</v>
      </c>
      <c r="B1309" s="81">
        <f>IF('入力(貼付）'!A711="","",'入力(貼付）'!A711)</f>
      </c>
      <c r="C1309" s="81"/>
      <c r="D1309" s="81"/>
      <c r="E1309" s="82">
        <f>IF('入力(貼付）'!B711="","",'入力(貼付）'!B711)</f>
      </c>
      <c r="F1309" s="83"/>
      <c r="G1309" s="83"/>
      <c r="H1309" s="83"/>
      <c r="I1309" s="83"/>
      <c r="J1309" s="84"/>
      <c r="K1309" s="85">
        <f>IF('入力(貼付）'!C711="","",'入力(貼付）'!E711)</f>
      </c>
      <c r="L1309" s="86"/>
      <c r="M1309" s="86"/>
      <c r="N1309" s="86"/>
      <c r="O1309" s="86"/>
      <c r="P1309" s="87"/>
    </row>
    <row r="1310" spans="1:16" s="47" customFormat="1" ht="25.5" customHeight="1">
      <c r="A1310" s="23">
        <v>706</v>
      </c>
      <c r="B1310" s="81">
        <f>IF('入力(貼付）'!A712="","",'入力(貼付）'!A712)</f>
      </c>
      <c r="C1310" s="81"/>
      <c r="D1310" s="81"/>
      <c r="E1310" s="82">
        <f>IF('入力(貼付）'!B712="","",'入力(貼付）'!B712)</f>
      </c>
      <c r="F1310" s="83"/>
      <c r="G1310" s="83"/>
      <c r="H1310" s="83"/>
      <c r="I1310" s="83"/>
      <c r="J1310" s="84"/>
      <c r="K1310" s="85">
        <f>IF('入力(貼付）'!C712="","",'入力(貼付）'!E712)</f>
      </c>
      <c r="L1310" s="86"/>
      <c r="M1310" s="86"/>
      <c r="N1310" s="86"/>
      <c r="O1310" s="86"/>
      <c r="P1310" s="87"/>
    </row>
    <row r="1311" spans="1:16" s="47" customFormat="1" ht="25.5" customHeight="1">
      <c r="A1311" s="23">
        <v>707</v>
      </c>
      <c r="B1311" s="81">
        <f>IF('入力(貼付）'!A713="","",'入力(貼付）'!A713)</f>
      </c>
      <c r="C1311" s="81"/>
      <c r="D1311" s="81"/>
      <c r="E1311" s="82">
        <f>IF('入力(貼付）'!B713="","",'入力(貼付）'!B713)</f>
      </c>
      <c r="F1311" s="83"/>
      <c r="G1311" s="83"/>
      <c r="H1311" s="83"/>
      <c r="I1311" s="83"/>
      <c r="J1311" s="84"/>
      <c r="K1311" s="85">
        <f>IF('入力(貼付）'!C713="","",'入力(貼付）'!E713)</f>
      </c>
      <c r="L1311" s="86"/>
      <c r="M1311" s="86"/>
      <c r="N1311" s="86"/>
      <c r="O1311" s="86"/>
      <c r="P1311" s="87"/>
    </row>
    <row r="1312" spans="1:16" s="47" customFormat="1" ht="25.5" customHeight="1">
      <c r="A1312" s="23">
        <v>708</v>
      </c>
      <c r="B1312" s="81">
        <f>IF('入力(貼付）'!A714="","",'入力(貼付）'!A714)</f>
      </c>
      <c r="C1312" s="81"/>
      <c r="D1312" s="81"/>
      <c r="E1312" s="82">
        <f>IF('入力(貼付）'!B714="","",'入力(貼付）'!B714)</f>
      </c>
      <c r="F1312" s="83"/>
      <c r="G1312" s="83"/>
      <c r="H1312" s="83"/>
      <c r="I1312" s="83"/>
      <c r="J1312" s="84"/>
      <c r="K1312" s="85">
        <f>IF('入力(貼付）'!C714="","",'入力(貼付）'!E714)</f>
      </c>
      <c r="L1312" s="86"/>
      <c r="M1312" s="86"/>
      <c r="N1312" s="86"/>
      <c r="O1312" s="86"/>
      <c r="P1312" s="87"/>
    </row>
    <row r="1313" spans="1:16" s="47" customFormat="1" ht="25.5" customHeight="1">
      <c r="A1313" s="23">
        <v>709</v>
      </c>
      <c r="B1313" s="81">
        <f>IF('入力(貼付）'!A715="","",'入力(貼付）'!A715)</f>
      </c>
      <c r="C1313" s="81"/>
      <c r="D1313" s="81"/>
      <c r="E1313" s="82">
        <f>IF('入力(貼付）'!B715="","",'入力(貼付）'!B715)</f>
      </c>
      <c r="F1313" s="83"/>
      <c r="G1313" s="83"/>
      <c r="H1313" s="83"/>
      <c r="I1313" s="83"/>
      <c r="J1313" s="84"/>
      <c r="K1313" s="85">
        <f>IF('入力(貼付）'!C715="","",'入力(貼付）'!E715)</f>
      </c>
      <c r="L1313" s="86"/>
      <c r="M1313" s="86"/>
      <c r="N1313" s="86"/>
      <c r="O1313" s="86"/>
      <c r="P1313" s="87"/>
    </row>
    <row r="1314" spans="1:16" s="47" customFormat="1" ht="25.5" customHeight="1">
      <c r="A1314" s="23">
        <v>710</v>
      </c>
      <c r="B1314" s="81">
        <f>IF('入力(貼付）'!A716="","",'入力(貼付）'!A716)</f>
      </c>
      <c r="C1314" s="81"/>
      <c r="D1314" s="81"/>
      <c r="E1314" s="82">
        <f>IF('入力(貼付）'!B716="","",'入力(貼付）'!B716)</f>
      </c>
      <c r="F1314" s="83"/>
      <c r="G1314" s="83"/>
      <c r="H1314" s="83"/>
      <c r="I1314" s="83"/>
      <c r="J1314" s="84"/>
      <c r="K1314" s="85">
        <f>IF('入力(貼付）'!C716="","",'入力(貼付）'!E716)</f>
      </c>
      <c r="L1314" s="86"/>
      <c r="M1314" s="86"/>
      <c r="N1314" s="86"/>
      <c r="O1314" s="86"/>
      <c r="P1314" s="87"/>
    </row>
    <row r="1315" spans="1:16" s="47" customFormat="1" ht="25.5" customHeight="1">
      <c r="A1315" s="23">
        <v>711</v>
      </c>
      <c r="B1315" s="81">
        <f>IF('入力(貼付）'!A717="","",'入力(貼付）'!A717)</f>
      </c>
      <c r="C1315" s="81"/>
      <c r="D1315" s="81"/>
      <c r="E1315" s="82">
        <f>IF('入力(貼付）'!B717="","",'入力(貼付）'!B717)</f>
      </c>
      <c r="F1315" s="83"/>
      <c r="G1315" s="83"/>
      <c r="H1315" s="83"/>
      <c r="I1315" s="83"/>
      <c r="J1315" s="84"/>
      <c r="K1315" s="85">
        <f>IF('入力(貼付）'!C717="","",'入力(貼付）'!E717)</f>
      </c>
      <c r="L1315" s="86"/>
      <c r="M1315" s="86"/>
      <c r="N1315" s="86"/>
      <c r="O1315" s="86"/>
      <c r="P1315" s="87"/>
    </row>
    <row r="1316" spans="1:16" s="47" customFormat="1" ht="25.5" customHeight="1">
      <c r="A1316" s="23">
        <v>712</v>
      </c>
      <c r="B1316" s="81">
        <f>IF('入力(貼付）'!A718="","",'入力(貼付）'!A718)</f>
      </c>
      <c r="C1316" s="81"/>
      <c r="D1316" s="81"/>
      <c r="E1316" s="82">
        <f>IF('入力(貼付）'!B718="","",'入力(貼付）'!B718)</f>
      </c>
      <c r="F1316" s="83"/>
      <c r="G1316" s="83"/>
      <c r="H1316" s="83"/>
      <c r="I1316" s="83"/>
      <c r="J1316" s="84"/>
      <c r="K1316" s="85">
        <f>IF('入力(貼付）'!C718="","",'入力(貼付）'!E718)</f>
      </c>
      <c r="L1316" s="86"/>
      <c r="M1316" s="86"/>
      <c r="N1316" s="86"/>
      <c r="O1316" s="86"/>
      <c r="P1316" s="87"/>
    </row>
    <row r="1317" spans="1:16" s="47" customFormat="1" ht="25.5" customHeight="1">
      <c r="A1317" s="23">
        <v>713</v>
      </c>
      <c r="B1317" s="81">
        <f>IF('入力(貼付）'!A719="","",'入力(貼付）'!A719)</f>
      </c>
      <c r="C1317" s="81"/>
      <c r="D1317" s="81"/>
      <c r="E1317" s="82">
        <f>IF('入力(貼付）'!B719="","",'入力(貼付）'!B719)</f>
      </c>
      <c r="F1317" s="83"/>
      <c r="G1317" s="83"/>
      <c r="H1317" s="83"/>
      <c r="I1317" s="83"/>
      <c r="J1317" s="84"/>
      <c r="K1317" s="85">
        <f>IF('入力(貼付）'!C719="","",'入力(貼付）'!E719)</f>
      </c>
      <c r="L1317" s="86"/>
      <c r="M1317" s="86"/>
      <c r="N1317" s="86"/>
      <c r="O1317" s="86"/>
      <c r="P1317" s="87"/>
    </row>
    <row r="1318" spans="1:16" s="47" customFormat="1" ht="25.5" customHeight="1">
      <c r="A1318" s="23">
        <v>714</v>
      </c>
      <c r="B1318" s="81">
        <f>IF('入力(貼付）'!A720="","",'入力(貼付）'!A720)</f>
      </c>
      <c r="C1318" s="81"/>
      <c r="D1318" s="81"/>
      <c r="E1318" s="82">
        <f>IF('入力(貼付）'!B720="","",'入力(貼付）'!B720)</f>
      </c>
      <c r="F1318" s="83"/>
      <c r="G1318" s="83"/>
      <c r="H1318" s="83"/>
      <c r="I1318" s="83"/>
      <c r="J1318" s="84"/>
      <c r="K1318" s="85">
        <f>IF('入力(貼付）'!C720="","",'入力(貼付）'!E720)</f>
      </c>
      <c r="L1318" s="86"/>
      <c r="M1318" s="86"/>
      <c r="N1318" s="86"/>
      <c r="O1318" s="86"/>
      <c r="P1318" s="87"/>
    </row>
    <row r="1319" spans="1:16" s="47" customFormat="1" ht="25.5" customHeight="1">
      <c r="A1319" s="23">
        <v>715</v>
      </c>
      <c r="B1319" s="81">
        <f>IF('入力(貼付）'!A721="","",'入力(貼付）'!A721)</f>
      </c>
      <c r="C1319" s="81"/>
      <c r="D1319" s="81"/>
      <c r="E1319" s="82">
        <f>IF('入力(貼付）'!B721="","",'入力(貼付）'!B721)</f>
      </c>
      <c r="F1319" s="83"/>
      <c r="G1319" s="83"/>
      <c r="H1319" s="83"/>
      <c r="I1319" s="83"/>
      <c r="J1319" s="84"/>
      <c r="K1319" s="85">
        <f>IF('入力(貼付）'!C721="","",'入力(貼付）'!E721)</f>
      </c>
      <c r="L1319" s="86"/>
      <c r="M1319" s="86"/>
      <c r="N1319" s="86"/>
      <c r="O1319" s="86"/>
      <c r="P1319" s="87"/>
    </row>
    <row r="1320" spans="1:16" s="47" customFormat="1" ht="25.5" customHeight="1">
      <c r="A1320" s="23">
        <v>716</v>
      </c>
      <c r="B1320" s="81">
        <f>IF('入力(貼付）'!A722="","",'入力(貼付）'!A722)</f>
      </c>
      <c r="C1320" s="81"/>
      <c r="D1320" s="81"/>
      <c r="E1320" s="82">
        <f>IF('入力(貼付）'!B722="","",'入力(貼付）'!B722)</f>
      </c>
      <c r="F1320" s="83"/>
      <c r="G1320" s="83"/>
      <c r="H1320" s="83"/>
      <c r="I1320" s="83"/>
      <c r="J1320" s="84"/>
      <c r="K1320" s="85">
        <f>IF('入力(貼付）'!C722="","",'入力(貼付）'!E722)</f>
      </c>
      <c r="L1320" s="86"/>
      <c r="M1320" s="86"/>
      <c r="N1320" s="86"/>
      <c r="O1320" s="86"/>
      <c r="P1320" s="87"/>
    </row>
    <row r="1321" spans="1:16" s="47" customFormat="1" ht="25.5" customHeight="1">
      <c r="A1321" s="23">
        <v>717</v>
      </c>
      <c r="B1321" s="81">
        <f>IF('入力(貼付）'!A723="","",'入力(貼付）'!A723)</f>
      </c>
      <c r="C1321" s="81"/>
      <c r="D1321" s="81"/>
      <c r="E1321" s="82">
        <f>IF('入力(貼付）'!B723="","",'入力(貼付）'!B723)</f>
      </c>
      <c r="F1321" s="83"/>
      <c r="G1321" s="83"/>
      <c r="H1321" s="83"/>
      <c r="I1321" s="83"/>
      <c r="J1321" s="84"/>
      <c r="K1321" s="85">
        <f>IF('入力(貼付）'!C723="","",'入力(貼付）'!E723)</f>
      </c>
      <c r="L1321" s="86"/>
      <c r="M1321" s="86"/>
      <c r="N1321" s="86"/>
      <c r="O1321" s="86"/>
      <c r="P1321" s="87"/>
    </row>
    <row r="1322" spans="1:16" s="47" customFormat="1" ht="25.5" customHeight="1">
      <c r="A1322" s="23">
        <v>718</v>
      </c>
      <c r="B1322" s="81">
        <f>IF('入力(貼付）'!A724="","",'入力(貼付）'!A724)</f>
      </c>
      <c r="C1322" s="81"/>
      <c r="D1322" s="81"/>
      <c r="E1322" s="82">
        <f>IF('入力(貼付）'!B724="","",'入力(貼付）'!B724)</f>
      </c>
      <c r="F1322" s="83"/>
      <c r="G1322" s="83"/>
      <c r="H1322" s="83"/>
      <c r="I1322" s="83"/>
      <c r="J1322" s="84"/>
      <c r="K1322" s="85">
        <f>IF('入力(貼付）'!C724="","",'入力(貼付）'!E724)</f>
      </c>
      <c r="L1322" s="86"/>
      <c r="M1322" s="86"/>
      <c r="N1322" s="86"/>
      <c r="O1322" s="86"/>
      <c r="P1322" s="87"/>
    </row>
    <row r="1323" spans="1:16" s="47" customFormat="1" ht="25.5" customHeight="1">
      <c r="A1323" s="23">
        <v>719</v>
      </c>
      <c r="B1323" s="81">
        <f>IF('入力(貼付）'!A725="","",'入力(貼付）'!A725)</f>
      </c>
      <c r="C1323" s="81"/>
      <c r="D1323" s="81"/>
      <c r="E1323" s="82">
        <f>IF('入力(貼付）'!B725="","",'入力(貼付）'!B725)</f>
      </c>
      <c r="F1323" s="83"/>
      <c r="G1323" s="83"/>
      <c r="H1323" s="83"/>
      <c r="I1323" s="83"/>
      <c r="J1323" s="84"/>
      <c r="K1323" s="85">
        <f>IF('入力(貼付）'!C725="","",'入力(貼付）'!E725)</f>
      </c>
      <c r="L1323" s="86"/>
      <c r="M1323" s="86"/>
      <c r="N1323" s="86"/>
      <c r="O1323" s="86"/>
      <c r="P1323" s="87"/>
    </row>
    <row r="1324" spans="1:16" s="47" customFormat="1" ht="25.5" customHeight="1">
      <c r="A1324" s="23">
        <v>720</v>
      </c>
      <c r="B1324" s="81">
        <f>IF('入力(貼付）'!A726="","",'入力(貼付）'!A726)</f>
      </c>
      <c r="C1324" s="81"/>
      <c r="D1324" s="81"/>
      <c r="E1324" s="82">
        <f>IF('入力(貼付）'!B726="","",'入力(貼付）'!B726)</f>
      </c>
      <c r="F1324" s="83"/>
      <c r="G1324" s="83"/>
      <c r="H1324" s="83"/>
      <c r="I1324" s="83"/>
      <c r="J1324" s="84"/>
      <c r="K1324" s="85">
        <f>IF('入力(貼付）'!C726="","",'入力(貼付）'!E726)</f>
      </c>
      <c r="L1324" s="86"/>
      <c r="M1324" s="86"/>
      <c r="N1324" s="86"/>
      <c r="O1324" s="86"/>
      <c r="P1324" s="87"/>
    </row>
    <row r="1325" spans="1:16" s="47" customFormat="1" ht="25.5" customHeight="1">
      <c r="A1325" s="88" t="s">
        <v>12</v>
      </c>
      <c r="B1325" s="89"/>
      <c r="C1325" s="89"/>
      <c r="D1325" s="90"/>
      <c r="E1325" s="91">
        <f>IF(COUNT(B1305:D1324)=0,"",COUNT(B1305:D1324))</f>
      </c>
      <c r="F1325" s="92"/>
      <c r="G1325" s="92"/>
      <c r="H1325" s="92"/>
      <c r="I1325" s="92"/>
      <c r="J1325" s="11" t="s">
        <v>6</v>
      </c>
      <c r="K1325" s="85">
        <f>IF(SUM(K1305:P1324)=0,"",SUM(K1305:P1324))</f>
      </c>
      <c r="L1325" s="86"/>
      <c r="M1325" s="86"/>
      <c r="N1325" s="86"/>
      <c r="O1325" s="86"/>
      <c r="P1325" s="87"/>
    </row>
    <row r="1326" spans="1:16" s="47" customFormat="1" ht="13.5">
      <c r="A1326" s="38" t="s">
        <v>36</v>
      </c>
      <c r="B1326" s="38"/>
      <c r="C1326" s="38"/>
      <c r="D1326" s="38"/>
      <c r="E1326" s="38"/>
      <c r="F1326" s="38"/>
      <c r="G1326" s="7"/>
      <c r="H1326" s="7"/>
      <c r="I1326" s="7"/>
      <c r="J1326" s="7"/>
      <c r="K1326" s="4"/>
      <c r="L1326" s="4"/>
      <c r="M1326" s="4"/>
      <c r="N1326" s="4"/>
      <c r="O1326" s="39"/>
      <c r="P1326" s="4"/>
    </row>
    <row r="1327" spans="1:16" s="47" customFormat="1" ht="13.5">
      <c r="A1327" s="38" t="s">
        <v>37</v>
      </c>
      <c r="B1327" s="38"/>
      <c r="C1327" s="38"/>
      <c r="D1327" s="38"/>
      <c r="E1327" s="38"/>
      <c r="F1327" s="38"/>
      <c r="G1327" s="7"/>
      <c r="H1327" s="7"/>
      <c r="I1327" s="7"/>
      <c r="J1327" s="7"/>
      <c r="K1327" s="4"/>
      <c r="L1327" s="4"/>
      <c r="M1327" s="4"/>
      <c r="N1327" s="4"/>
      <c r="O1327" s="39"/>
      <c r="P1327" s="4"/>
    </row>
    <row r="1328" spans="1:16" s="47" customFormat="1" ht="13.5">
      <c r="A1328" s="38" t="s">
        <v>38</v>
      </c>
      <c r="B1328" s="38"/>
      <c r="C1328" s="38"/>
      <c r="D1328" s="38"/>
      <c r="E1328" s="38"/>
      <c r="F1328" s="38"/>
      <c r="G1328" s="7"/>
      <c r="H1328" s="7"/>
      <c r="I1328" s="7"/>
      <c r="J1328" s="7"/>
      <c r="K1328" s="4"/>
      <c r="L1328" s="4"/>
      <c r="M1328" s="4"/>
      <c r="N1328" s="4"/>
      <c r="O1328" s="39"/>
      <c r="P1328" s="4"/>
    </row>
    <row r="1329" spans="1:16" s="47" customFormat="1" ht="13.5">
      <c r="A1329" s="40" t="s">
        <v>39</v>
      </c>
      <c r="B1329" s="7"/>
      <c r="C1329" s="7"/>
      <c r="D1329" s="7"/>
      <c r="E1329" s="7"/>
      <c r="F1329" s="7"/>
      <c r="G1329" s="70" t="s">
        <v>40</v>
      </c>
      <c r="H1329" s="70"/>
      <c r="I1329" s="70"/>
      <c r="J1329" s="70"/>
      <c r="K1329" s="70"/>
      <c r="L1329" s="70"/>
      <c r="M1329" s="70"/>
      <c r="N1329" s="70"/>
      <c r="O1329" s="70"/>
      <c r="P1329" s="70"/>
    </row>
    <row r="1330" spans="1:16" s="47" customFormat="1" ht="25.5" customHeight="1">
      <c r="A1330" s="70" t="s">
        <v>41</v>
      </c>
      <c r="B1330" s="70"/>
      <c r="C1330" s="70" t="s">
        <v>42</v>
      </c>
      <c r="D1330" s="70"/>
      <c r="E1330" s="41"/>
      <c r="F1330" s="41"/>
      <c r="G1330" s="93">
        <f>IF(E1325="","",'入力(貼付）'!$D$2)</f>
      </c>
      <c r="H1330" s="93"/>
      <c r="I1330" s="88"/>
      <c r="J1330" s="42" t="s">
        <v>6</v>
      </c>
      <c r="K1330" s="94">
        <f>IF(K1325="","",'入力(貼付）'!$E$2)</f>
      </c>
      <c r="L1330" s="95"/>
      <c r="M1330" s="95"/>
      <c r="N1330" s="95"/>
      <c r="O1330" s="95"/>
      <c r="P1330" s="43" t="s">
        <v>43</v>
      </c>
    </row>
    <row r="1331" spans="1:16" s="47" customFormat="1" ht="22.5" customHeight="1">
      <c r="A1331" s="93"/>
      <c r="B1331" s="93"/>
      <c r="C1331" s="96"/>
      <c r="D1331" s="96"/>
      <c r="E1331" s="44"/>
      <c r="F1331" s="44"/>
      <c r="G1331" s="45"/>
      <c r="H1331" s="44"/>
      <c r="I1331" s="4"/>
      <c r="J1331" s="4"/>
      <c r="K1331" s="4"/>
      <c r="L1331" s="4"/>
      <c r="M1331" s="4"/>
      <c r="N1331" s="4"/>
      <c r="O1331" s="45"/>
      <c r="P1331" s="4"/>
    </row>
    <row r="1332" spans="1:16" s="47" customFormat="1" ht="22.5" customHeight="1">
      <c r="A1332" s="93"/>
      <c r="B1332" s="93"/>
      <c r="C1332" s="96"/>
      <c r="D1332" s="96"/>
      <c r="E1332" s="46"/>
      <c r="F1332" s="46"/>
      <c r="G1332" s="61" t="s">
        <v>92</v>
      </c>
      <c r="H1332" s="61"/>
      <c r="I1332" s="61"/>
      <c r="J1332" s="69">
        <f>IF(B1305="","",$J$37)</f>
      </c>
      <c r="K1332" s="69"/>
      <c r="L1332" s="69"/>
      <c r="M1332" s="69"/>
      <c r="N1332" s="69"/>
      <c r="O1332" s="69"/>
      <c r="P1332" s="69"/>
    </row>
    <row r="1333" spans="1:16" s="47" customFormat="1" ht="13.5">
      <c r="A1333" s="71" t="s">
        <v>90</v>
      </c>
      <c r="B1333" s="71"/>
      <c r="C1333" s="71"/>
      <c r="D1333" s="71"/>
      <c r="E1333" s="71"/>
      <c r="F1333" s="71"/>
      <c r="G1333" s="71"/>
      <c r="H1333" s="9"/>
      <c r="I1333" s="4"/>
      <c r="J1333" s="4"/>
      <c r="K1333" s="4"/>
      <c r="L1333" s="4"/>
      <c r="M1333" s="7" t="s">
        <v>15</v>
      </c>
      <c r="N1333" s="4"/>
      <c r="O1333" s="5"/>
      <c r="P1333" s="2"/>
    </row>
    <row r="1334" spans="1:16" s="47" customFormat="1" ht="13.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</row>
    <row r="1335" spans="1:111" s="1" customFormat="1" ht="24">
      <c r="A1335" s="72" t="s">
        <v>0</v>
      </c>
      <c r="B1335" s="72"/>
      <c r="C1335" s="72"/>
      <c r="D1335" s="72"/>
      <c r="E1335" s="72"/>
      <c r="F1335" s="72"/>
      <c r="G1335" s="72"/>
      <c r="H1335" s="72"/>
      <c r="I1335" s="72"/>
      <c r="J1335" s="72"/>
      <c r="K1335" s="72"/>
      <c r="L1335" s="72"/>
      <c r="M1335" s="72"/>
      <c r="N1335" s="72"/>
      <c r="O1335" s="72"/>
      <c r="P1335" s="72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S1335" s="3"/>
      <c r="BT1335" s="3"/>
      <c r="BU1335" s="3"/>
      <c r="BV1335" s="3"/>
      <c r="BW1335" s="3"/>
      <c r="BX1335" s="3"/>
      <c r="BY1335" s="3"/>
      <c r="BZ1335" s="3"/>
      <c r="CA1335" s="3"/>
      <c r="CB1335" s="3"/>
      <c r="CC1335" s="3"/>
      <c r="CD1335" s="3"/>
      <c r="CE1335" s="3"/>
      <c r="CF1335" s="3"/>
      <c r="CG1335" s="3"/>
      <c r="CH1335" s="3"/>
      <c r="CI1335" s="3"/>
      <c r="CJ1335" s="3"/>
      <c r="CK1335" s="3"/>
      <c r="CL1335" s="3"/>
      <c r="CM1335" s="3"/>
      <c r="CN1335" s="3"/>
      <c r="CO1335" s="3"/>
      <c r="CP1335" s="3"/>
      <c r="CQ1335" s="3"/>
      <c r="CR1335" s="3"/>
      <c r="CS1335" s="3"/>
      <c r="CT1335" s="3"/>
      <c r="CU1335" s="3"/>
      <c r="CV1335" s="3"/>
      <c r="CW1335" s="3"/>
      <c r="CX1335" s="3"/>
      <c r="CY1335" s="3"/>
      <c r="CZ1335" s="3"/>
      <c r="DA1335" s="3"/>
      <c r="DB1335" s="3"/>
      <c r="DC1335" s="3"/>
      <c r="DD1335" s="3"/>
      <c r="DE1335" s="3"/>
      <c r="DF1335" s="3"/>
      <c r="DG1335" s="3"/>
    </row>
    <row r="1336" spans="1:16" s="47" customFormat="1" ht="13.5">
      <c r="A1336" s="6"/>
      <c r="B1336" s="6"/>
      <c r="C1336" s="6"/>
      <c r="D1336" s="2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2"/>
      <c r="P1336" s="4"/>
    </row>
    <row r="1337" spans="1:16" s="47" customFormat="1" ht="22.5" customHeight="1">
      <c r="A1337" s="73" t="s">
        <v>10</v>
      </c>
      <c r="B1337" s="73"/>
      <c r="C1337" s="73"/>
      <c r="D1337" s="73"/>
      <c r="E1337" s="74" t="s">
        <v>8</v>
      </c>
      <c r="F1337" s="74"/>
      <c r="G1337" s="74"/>
      <c r="H1337" s="74" t="s">
        <v>1</v>
      </c>
      <c r="I1337" s="74"/>
      <c r="J1337" s="74"/>
      <c r="K1337" s="74" t="s">
        <v>13</v>
      </c>
      <c r="L1337" s="74"/>
      <c r="M1337" s="74"/>
      <c r="N1337" s="74" t="s">
        <v>3</v>
      </c>
      <c r="O1337" s="74"/>
      <c r="P1337" s="74"/>
    </row>
    <row r="1338" spans="1:16" s="47" customFormat="1" ht="25.5" customHeight="1">
      <c r="A1338" s="75">
        <f>IF($M1338="","",'入力(貼付）'!$A$2)</f>
      </c>
      <c r="B1338" s="75"/>
      <c r="C1338" s="75"/>
      <c r="D1338" s="75"/>
      <c r="E1338" s="76">
        <f>IF($M1338="","",'入力(貼付）'!$B$2)</f>
      </c>
      <c r="F1338" s="76"/>
      <c r="G1338" s="76"/>
      <c r="H1338" s="76">
        <f>IF($M1338="","",'入力(貼付）'!$C$2)</f>
      </c>
      <c r="I1338" s="76"/>
      <c r="J1338" s="76"/>
      <c r="K1338" s="37">
        <f>IF($M1338="","",37)</f>
      </c>
      <c r="L1338" s="26" t="s">
        <v>26</v>
      </c>
      <c r="M1338" s="36">
        <f>IF('入力(貼付）'!$F$2&lt;37,"",'入力(貼付）'!$F$2)</f>
      </c>
      <c r="N1338" s="77">
        <f>IF(K1338="","",30)</f>
      </c>
      <c r="O1338" s="77"/>
      <c r="P1338" s="77"/>
    </row>
    <row r="1339" spans="1:16" s="47" customFormat="1" ht="25.5" customHeight="1">
      <c r="A1339" s="74" t="s">
        <v>2</v>
      </c>
      <c r="B1339" s="74"/>
      <c r="C1339" s="74"/>
      <c r="D1339" s="74"/>
      <c r="E1339" s="78">
        <f>IF(M1338="","",$E$7)</f>
      </c>
      <c r="F1339" s="79"/>
      <c r="G1339" s="79"/>
      <c r="H1339" s="79"/>
      <c r="I1339" s="79"/>
      <c r="J1339" s="79"/>
      <c r="K1339" s="79"/>
      <c r="L1339" s="79"/>
      <c r="M1339" s="79"/>
      <c r="N1339" s="79"/>
      <c r="O1339" s="79"/>
      <c r="P1339" s="80"/>
    </row>
    <row r="1340" spans="1:16" s="47" customFormat="1" ht="16.5" customHeight="1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2"/>
      <c r="P1340" s="10" t="s">
        <v>14</v>
      </c>
    </row>
    <row r="1341" spans="1:16" s="47" customFormat="1" ht="22.5" customHeight="1">
      <c r="A1341" s="8" t="s">
        <v>4</v>
      </c>
      <c r="B1341" s="70" t="s">
        <v>7</v>
      </c>
      <c r="C1341" s="70"/>
      <c r="D1341" s="70"/>
      <c r="E1341" s="70" t="s">
        <v>9</v>
      </c>
      <c r="F1341" s="70"/>
      <c r="G1341" s="70"/>
      <c r="H1341" s="70"/>
      <c r="I1341" s="70"/>
      <c r="J1341" s="70"/>
      <c r="K1341" s="70" t="s">
        <v>5</v>
      </c>
      <c r="L1341" s="70"/>
      <c r="M1341" s="70"/>
      <c r="N1341" s="70"/>
      <c r="O1341" s="70"/>
      <c r="P1341" s="70"/>
    </row>
    <row r="1342" spans="1:16" s="47" customFormat="1" ht="25.5" customHeight="1">
      <c r="A1342" s="23">
        <v>721</v>
      </c>
      <c r="B1342" s="81">
        <f>IF('入力(貼付）'!A727="","",'入力(貼付）'!A727)</f>
      </c>
      <c r="C1342" s="81"/>
      <c r="D1342" s="81"/>
      <c r="E1342" s="82">
        <f>IF('入力(貼付）'!B727="","",'入力(貼付）'!B727)</f>
      </c>
      <c r="F1342" s="83"/>
      <c r="G1342" s="83"/>
      <c r="H1342" s="83"/>
      <c r="I1342" s="83"/>
      <c r="J1342" s="84"/>
      <c r="K1342" s="85">
        <f>IF('入力(貼付）'!C727="","",'入力(貼付）'!E727)</f>
      </c>
      <c r="L1342" s="86"/>
      <c r="M1342" s="86"/>
      <c r="N1342" s="86"/>
      <c r="O1342" s="86"/>
      <c r="P1342" s="87"/>
    </row>
    <row r="1343" spans="1:16" s="47" customFormat="1" ht="25.5" customHeight="1">
      <c r="A1343" s="23">
        <v>722</v>
      </c>
      <c r="B1343" s="81">
        <f>IF('入力(貼付）'!A728="","",'入力(貼付）'!A728)</f>
      </c>
      <c r="C1343" s="81"/>
      <c r="D1343" s="81"/>
      <c r="E1343" s="82">
        <f>IF('入力(貼付）'!B728="","",'入力(貼付）'!B728)</f>
      </c>
      <c r="F1343" s="83"/>
      <c r="G1343" s="83"/>
      <c r="H1343" s="83"/>
      <c r="I1343" s="83"/>
      <c r="J1343" s="84"/>
      <c r="K1343" s="85">
        <f>IF('入力(貼付）'!C728="","",'入力(貼付）'!E728)</f>
      </c>
      <c r="L1343" s="86"/>
      <c r="M1343" s="86"/>
      <c r="N1343" s="86"/>
      <c r="O1343" s="86"/>
      <c r="P1343" s="87"/>
    </row>
    <row r="1344" spans="1:16" s="47" customFormat="1" ht="25.5" customHeight="1">
      <c r="A1344" s="23">
        <v>723</v>
      </c>
      <c r="B1344" s="81">
        <f>IF('入力(貼付）'!A729="","",'入力(貼付）'!A729)</f>
      </c>
      <c r="C1344" s="81"/>
      <c r="D1344" s="81"/>
      <c r="E1344" s="82">
        <f>IF('入力(貼付）'!B729="","",'入力(貼付）'!B729)</f>
      </c>
      <c r="F1344" s="83"/>
      <c r="G1344" s="83"/>
      <c r="H1344" s="83"/>
      <c r="I1344" s="83"/>
      <c r="J1344" s="84"/>
      <c r="K1344" s="85">
        <f>IF('入力(貼付）'!C729="","",'入力(貼付）'!E729)</f>
      </c>
      <c r="L1344" s="86"/>
      <c r="M1344" s="86"/>
      <c r="N1344" s="86"/>
      <c r="O1344" s="86"/>
      <c r="P1344" s="87"/>
    </row>
    <row r="1345" spans="1:16" s="47" customFormat="1" ht="25.5" customHeight="1">
      <c r="A1345" s="23">
        <v>724</v>
      </c>
      <c r="B1345" s="81">
        <f>IF('入力(貼付）'!A730="","",'入力(貼付）'!A730)</f>
      </c>
      <c r="C1345" s="81"/>
      <c r="D1345" s="81"/>
      <c r="E1345" s="82">
        <f>IF('入力(貼付）'!B730="","",'入力(貼付）'!B730)</f>
      </c>
      <c r="F1345" s="83"/>
      <c r="G1345" s="83"/>
      <c r="H1345" s="83"/>
      <c r="I1345" s="83"/>
      <c r="J1345" s="84"/>
      <c r="K1345" s="85">
        <f>IF('入力(貼付）'!C730="","",'入力(貼付）'!E730)</f>
      </c>
      <c r="L1345" s="86"/>
      <c r="M1345" s="86"/>
      <c r="N1345" s="86"/>
      <c r="O1345" s="86"/>
      <c r="P1345" s="87"/>
    </row>
    <row r="1346" spans="1:16" s="47" customFormat="1" ht="25.5" customHeight="1">
      <c r="A1346" s="23">
        <v>725</v>
      </c>
      <c r="B1346" s="81">
        <f>IF('入力(貼付）'!A731="","",'入力(貼付）'!A731)</f>
      </c>
      <c r="C1346" s="81"/>
      <c r="D1346" s="81"/>
      <c r="E1346" s="82">
        <f>IF('入力(貼付）'!B731="","",'入力(貼付）'!B731)</f>
      </c>
      <c r="F1346" s="83"/>
      <c r="G1346" s="83"/>
      <c r="H1346" s="83"/>
      <c r="I1346" s="83"/>
      <c r="J1346" s="84"/>
      <c r="K1346" s="85">
        <f>IF('入力(貼付）'!C731="","",'入力(貼付）'!E731)</f>
      </c>
      <c r="L1346" s="86"/>
      <c r="M1346" s="86"/>
      <c r="N1346" s="86"/>
      <c r="O1346" s="86"/>
      <c r="P1346" s="87"/>
    </row>
    <row r="1347" spans="1:16" s="47" customFormat="1" ht="25.5" customHeight="1">
      <c r="A1347" s="23">
        <v>726</v>
      </c>
      <c r="B1347" s="81">
        <f>IF('入力(貼付）'!A732="","",'入力(貼付）'!A732)</f>
      </c>
      <c r="C1347" s="81"/>
      <c r="D1347" s="81"/>
      <c r="E1347" s="82">
        <f>IF('入力(貼付）'!B732="","",'入力(貼付）'!B732)</f>
      </c>
      <c r="F1347" s="83"/>
      <c r="G1347" s="83"/>
      <c r="H1347" s="83"/>
      <c r="I1347" s="83"/>
      <c r="J1347" s="84"/>
      <c r="K1347" s="85">
        <f>IF('入力(貼付）'!C732="","",'入力(貼付）'!E732)</f>
      </c>
      <c r="L1347" s="86"/>
      <c r="M1347" s="86"/>
      <c r="N1347" s="86"/>
      <c r="O1347" s="86"/>
      <c r="P1347" s="87"/>
    </row>
    <row r="1348" spans="1:16" s="47" customFormat="1" ht="25.5" customHeight="1">
      <c r="A1348" s="23">
        <v>727</v>
      </c>
      <c r="B1348" s="81">
        <f>IF('入力(貼付）'!A733="","",'入力(貼付）'!A733)</f>
      </c>
      <c r="C1348" s="81"/>
      <c r="D1348" s="81"/>
      <c r="E1348" s="82">
        <f>IF('入力(貼付）'!B733="","",'入力(貼付）'!B733)</f>
      </c>
      <c r="F1348" s="83"/>
      <c r="G1348" s="83"/>
      <c r="H1348" s="83"/>
      <c r="I1348" s="83"/>
      <c r="J1348" s="84"/>
      <c r="K1348" s="85">
        <f>IF('入力(貼付）'!C733="","",'入力(貼付）'!E733)</f>
      </c>
      <c r="L1348" s="86"/>
      <c r="M1348" s="86"/>
      <c r="N1348" s="86"/>
      <c r="O1348" s="86"/>
      <c r="P1348" s="87"/>
    </row>
    <row r="1349" spans="1:16" s="47" customFormat="1" ht="25.5" customHeight="1">
      <c r="A1349" s="23">
        <v>728</v>
      </c>
      <c r="B1349" s="81">
        <f>IF('入力(貼付）'!A734="","",'入力(貼付）'!A734)</f>
      </c>
      <c r="C1349" s="81"/>
      <c r="D1349" s="81"/>
      <c r="E1349" s="82">
        <f>IF('入力(貼付）'!B734="","",'入力(貼付）'!B734)</f>
      </c>
      <c r="F1349" s="83"/>
      <c r="G1349" s="83"/>
      <c r="H1349" s="83"/>
      <c r="I1349" s="83"/>
      <c r="J1349" s="84"/>
      <c r="K1349" s="85">
        <f>IF('入力(貼付）'!C734="","",'入力(貼付）'!E734)</f>
      </c>
      <c r="L1349" s="86"/>
      <c r="M1349" s="86"/>
      <c r="N1349" s="86"/>
      <c r="O1349" s="86"/>
      <c r="P1349" s="87"/>
    </row>
    <row r="1350" spans="1:16" s="47" customFormat="1" ht="25.5" customHeight="1">
      <c r="A1350" s="23">
        <v>729</v>
      </c>
      <c r="B1350" s="81">
        <f>IF('入力(貼付）'!A735="","",'入力(貼付）'!A735)</f>
      </c>
      <c r="C1350" s="81"/>
      <c r="D1350" s="81"/>
      <c r="E1350" s="82">
        <f>IF('入力(貼付）'!B735="","",'入力(貼付）'!B735)</f>
      </c>
      <c r="F1350" s="83"/>
      <c r="G1350" s="83"/>
      <c r="H1350" s="83"/>
      <c r="I1350" s="83"/>
      <c r="J1350" s="84"/>
      <c r="K1350" s="85">
        <f>IF('入力(貼付）'!C735="","",'入力(貼付）'!E735)</f>
      </c>
      <c r="L1350" s="86"/>
      <c r="M1350" s="86"/>
      <c r="N1350" s="86"/>
      <c r="O1350" s="86"/>
      <c r="P1350" s="87"/>
    </row>
    <row r="1351" spans="1:16" s="47" customFormat="1" ht="25.5" customHeight="1">
      <c r="A1351" s="23">
        <v>730</v>
      </c>
      <c r="B1351" s="81">
        <f>IF('入力(貼付）'!A736="","",'入力(貼付）'!A736)</f>
      </c>
      <c r="C1351" s="81"/>
      <c r="D1351" s="81"/>
      <c r="E1351" s="82">
        <f>IF('入力(貼付）'!B736="","",'入力(貼付）'!B736)</f>
      </c>
      <c r="F1351" s="83"/>
      <c r="G1351" s="83"/>
      <c r="H1351" s="83"/>
      <c r="I1351" s="83"/>
      <c r="J1351" s="84"/>
      <c r="K1351" s="85">
        <f>IF('入力(貼付）'!C736="","",'入力(貼付）'!E736)</f>
      </c>
      <c r="L1351" s="86"/>
      <c r="M1351" s="86"/>
      <c r="N1351" s="86"/>
      <c r="O1351" s="86"/>
      <c r="P1351" s="87"/>
    </row>
    <row r="1352" spans="1:16" s="47" customFormat="1" ht="25.5" customHeight="1">
      <c r="A1352" s="23">
        <v>731</v>
      </c>
      <c r="B1352" s="81">
        <f>IF('入力(貼付）'!A737="","",'入力(貼付）'!A737)</f>
      </c>
      <c r="C1352" s="81"/>
      <c r="D1352" s="81"/>
      <c r="E1352" s="82">
        <f>IF('入力(貼付）'!B737="","",'入力(貼付）'!B737)</f>
      </c>
      <c r="F1352" s="83"/>
      <c r="G1352" s="83"/>
      <c r="H1352" s="83"/>
      <c r="I1352" s="83"/>
      <c r="J1352" s="84"/>
      <c r="K1352" s="85">
        <f>IF('入力(貼付）'!C737="","",'入力(貼付）'!E737)</f>
      </c>
      <c r="L1352" s="86"/>
      <c r="M1352" s="86"/>
      <c r="N1352" s="86"/>
      <c r="O1352" s="86"/>
      <c r="P1352" s="87"/>
    </row>
    <row r="1353" spans="1:16" s="47" customFormat="1" ht="25.5" customHeight="1">
      <c r="A1353" s="23">
        <v>732</v>
      </c>
      <c r="B1353" s="81">
        <f>IF('入力(貼付）'!A738="","",'入力(貼付）'!A738)</f>
      </c>
      <c r="C1353" s="81"/>
      <c r="D1353" s="81"/>
      <c r="E1353" s="82">
        <f>IF('入力(貼付）'!B738="","",'入力(貼付）'!B738)</f>
      </c>
      <c r="F1353" s="83"/>
      <c r="G1353" s="83"/>
      <c r="H1353" s="83"/>
      <c r="I1353" s="83"/>
      <c r="J1353" s="84"/>
      <c r="K1353" s="85">
        <f>IF('入力(貼付）'!C738="","",'入力(貼付）'!E738)</f>
      </c>
      <c r="L1353" s="86"/>
      <c r="M1353" s="86"/>
      <c r="N1353" s="86"/>
      <c r="O1353" s="86"/>
      <c r="P1353" s="87"/>
    </row>
    <row r="1354" spans="1:16" s="47" customFormat="1" ht="25.5" customHeight="1">
      <c r="A1354" s="23">
        <v>733</v>
      </c>
      <c r="B1354" s="81">
        <f>IF('入力(貼付）'!A739="","",'入力(貼付）'!A739)</f>
      </c>
      <c r="C1354" s="81"/>
      <c r="D1354" s="81"/>
      <c r="E1354" s="82">
        <f>IF('入力(貼付）'!B739="","",'入力(貼付）'!B739)</f>
      </c>
      <c r="F1354" s="83"/>
      <c r="G1354" s="83"/>
      <c r="H1354" s="83"/>
      <c r="I1354" s="83"/>
      <c r="J1354" s="84"/>
      <c r="K1354" s="85">
        <f>IF('入力(貼付）'!C739="","",'入力(貼付）'!E739)</f>
      </c>
      <c r="L1354" s="86"/>
      <c r="M1354" s="86"/>
      <c r="N1354" s="86"/>
      <c r="O1354" s="86"/>
      <c r="P1354" s="87"/>
    </row>
    <row r="1355" spans="1:16" s="47" customFormat="1" ht="25.5" customHeight="1">
      <c r="A1355" s="23">
        <v>734</v>
      </c>
      <c r="B1355" s="81">
        <f>IF('入力(貼付）'!A740="","",'入力(貼付）'!A740)</f>
      </c>
      <c r="C1355" s="81"/>
      <c r="D1355" s="81"/>
      <c r="E1355" s="82">
        <f>IF('入力(貼付）'!B740="","",'入力(貼付）'!B740)</f>
      </c>
      <c r="F1355" s="83"/>
      <c r="G1355" s="83"/>
      <c r="H1355" s="83"/>
      <c r="I1355" s="83"/>
      <c r="J1355" s="84"/>
      <c r="K1355" s="85">
        <f>IF('入力(貼付）'!C740="","",'入力(貼付）'!E740)</f>
      </c>
      <c r="L1355" s="86"/>
      <c r="M1355" s="86"/>
      <c r="N1355" s="86"/>
      <c r="O1355" s="86"/>
      <c r="P1355" s="87"/>
    </row>
    <row r="1356" spans="1:16" s="47" customFormat="1" ht="25.5" customHeight="1">
      <c r="A1356" s="23">
        <v>735</v>
      </c>
      <c r="B1356" s="81">
        <f>IF('入力(貼付）'!A741="","",'入力(貼付）'!A741)</f>
      </c>
      <c r="C1356" s="81"/>
      <c r="D1356" s="81"/>
      <c r="E1356" s="82">
        <f>IF('入力(貼付）'!B741="","",'入力(貼付）'!B741)</f>
      </c>
      <c r="F1356" s="83"/>
      <c r="G1356" s="83"/>
      <c r="H1356" s="83"/>
      <c r="I1356" s="83"/>
      <c r="J1356" s="84"/>
      <c r="K1356" s="85">
        <f>IF('入力(貼付）'!C741="","",'入力(貼付）'!E741)</f>
      </c>
      <c r="L1356" s="86"/>
      <c r="M1356" s="86"/>
      <c r="N1356" s="86"/>
      <c r="O1356" s="86"/>
      <c r="P1356" s="87"/>
    </row>
    <row r="1357" spans="1:16" s="47" customFormat="1" ht="25.5" customHeight="1">
      <c r="A1357" s="23">
        <v>736</v>
      </c>
      <c r="B1357" s="81">
        <f>IF('入力(貼付）'!A742="","",'入力(貼付）'!A742)</f>
      </c>
      <c r="C1357" s="81"/>
      <c r="D1357" s="81"/>
      <c r="E1357" s="82">
        <f>IF('入力(貼付）'!B742="","",'入力(貼付）'!B742)</f>
      </c>
      <c r="F1357" s="83"/>
      <c r="G1357" s="83"/>
      <c r="H1357" s="83"/>
      <c r="I1357" s="83"/>
      <c r="J1357" s="84"/>
      <c r="K1357" s="85">
        <f>IF('入力(貼付）'!C742="","",'入力(貼付）'!E742)</f>
      </c>
      <c r="L1357" s="86"/>
      <c r="M1357" s="86"/>
      <c r="N1357" s="86"/>
      <c r="O1357" s="86"/>
      <c r="P1357" s="87"/>
    </row>
    <row r="1358" spans="1:16" s="47" customFormat="1" ht="25.5" customHeight="1">
      <c r="A1358" s="23">
        <v>737</v>
      </c>
      <c r="B1358" s="81">
        <f>IF('入力(貼付）'!A743="","",'入力(貼付）'!A743)</f>
      </c>
      <c r="C1358" s="81"/>
      <c r="D1358" s="81"/>
      <c r="E1358" s="82">
        <f>IF('入力(貼付）'!B743="","",'入力(貼付）'!B743)</f>
      </c>
      <c r="F1358" s="83"/>
      <c r="G1358" s="83"/>
      <c r="H1358" s="83"/>
      <c r="I1358" s="83"/>
      <c r="J1358" s="84"/>
      <c r="K1358" s="85">
        <f>IF('入力(貼付）'!C743="","",'入力(貼付）'!E743)</f>
      </c>
      <c r="L1358" s="86"/>
      <c r="M1358" s="86"/>
      <c r="N1358" s="86"/>
      <c r="O1358" s="86"/>
      <c r="P1358" s="87"/>
    </row>
    <row r="1359" spans="1:16" s="47" customFormat="1" ht="25.5" customHeight="1">
      <c r="A1359" s="23">
        <v>738</v>
      </c>
      <c r="B1359" s="81">
        <f>IF('入力(貼付）'!A744="","",'入力(貼付）'!A744)</f>
      </c>
      <c r="C1359" s="81"/>
      <c r="D1359" s="81"/>
      <c r="E1359" s="82">
        <f>IF('入力(貼付）'!B744="","",'入力(貼付）'!B744)</f>
      </c>
      <c r="F1359" s="83"/>
      <c r="G1359" s="83"/>
      <c r="H1359" s="83"/>
      <c r="I1359" s="83"/>
      <c r="J1359" s="84"/>
      <c r="K1359" s="85">
        <f>IF('入力(貼付）'!C744="","",'入力(貼付）'!E744)</f>
      </c>
      <c r="L1359" s="86"/>
      <c r="M1359" s="86"/>
      <c r="N1359" s="86"/>
      <c r="O1359" s="86"/>
      <c r="P1359" s="87"/>
    </row>
    <row r="1360" spans="1:16" s="47" customFormat="1" ht="25.5" customHeight="1">
      <c r="A1360" s="23">
        <v>739</v>
      </c>
      <c r="B1360" s="81">
        <f>IF('入力(貼付）'!A745="","",'入力(貼付）'!A745)</f>
      </c>
      <c r="C1360" s="81"/>
      <c r="D1360" s="81"/>
      <c r="E1360" s="82">
        <f>IF('入力(貼付）'!B745="","",'入力(貼付）'!B745)</f>
      </c>
      <c r="F1360" s="83"/>
      <c r="G1360" s="83"/>
      <c r="H1360" s="83"/>
      <c r="I1360" s="83"/>
      <c r="J1360" s="84"/>
      <c r="K1360" s="85">
        <f>IF('入力(貼付）'!C745="","",'入力(貼付）'!E745)</f>
      </c>
      <c r="L1360" s="86"/>
      <c r="M1360" s="86"/>
      <c r="N1360" s="86"/>
      <c r="O1360" s="86"/>
      <c r="P1360" s="87"/>
    </row>
    <row r="1361" spans="1:16" s="47" customFormat="1" ht="25.5" customHeight="1">
      <c r="A1361" s="23">
        <v>740</v>
      </c>
      <c r="B1361" s="81">
        <f>IF('入力(貼付）'!A746="","",'入力(貼付）'!A746)</f>
      </c>
      <c r="C1361" s="81"/>
      <c r="D1361" s="81"/>
      <c r="E1361" s="82">
        <f>IF('入力(貼付）'!B746="","",'入力(貼付）'!B746)</f>
      </c>
      <c r="F1361" s="83"/>
      <c r="G1361" s="83"/>
      <c r="H1361" s="83"/>
      <c r="I1361" s="83"/>
      <c r="J1361" s="84"/>
      <c r="K1361" s="85">
        <f>IF('入力(貼付）'!C746="","",'入力(貼付）'!E746)</f>
      </c>
      <c r="L1361" s="86"/>
      <c r="M1361" s="86"/>
      <c r="N1361" s="86"/>
      <c r="O1361" s="86"/>
      <c r="P1361" s="87"/>
    </row>
    <row r="1362" spans="1:16" s="47" customFormat="1" ht="25.5" customHeight="1">
      <c r="A1362" s="88" t="s">
        <v>12</v>
      </c>
      <c r="B1362" s="89"/>
      <c r="C1362" s="89"/>
      <c r="D1362" s="90"/>
      <c r="E1362" s="91">
        <f>IF(COUNT(B1342:D1361)=0,"",COUNT(B1342:D1361))</f>
      </c>
      <c r="F1362" s="92"/>
      <c r="G1362" s="92"/>
      <c r="H1362" s="92"/>
      <c r="I1362" s="92"/>
      <c r="J1362" s="11" t="s">
        <v>6</v>
      </c>
      <c r="K1362" s="85">
        <f>IF(SUM(K1342:P1361)=0,"",SUM(K1342:P1361))</f>
      </c>
      <c r="L1362" s="86"/>
      <c r="M1362" s="86"/>
      <c r="N1362" s="86"/>
      <c r="O1362" s="86"/>
      <c r="P1362" s="87"/>
    </row>
    <row r="1363" spans="1:16" s="47" customFormat="1" ht="13.5">
      <c r="A1363" s="38" t="s">
        <v>36</v>
      </c>
      <c r="B1363" s="38"/>
      <c r="C1363" s="38"/>
      <c r="D1363" s="38"/>
      <c r="E1363" s="38"/>
      <c r="F1363" s="38"/>
      <c r="G1363" s="7"/>
      <c r="H1363" s="7"/>
      <c r="I1363" s="7"/>
      <c r="J1363" s="7"/>
      <c r="K1363" s="4"/>
      <c r="L1363" s="4"/>
      <c r="M1363" s="4"/>
      <c r="N1363" s="4"/>
      <c r="O1363" s="39"/>
      <c r="P1363" s="4"/>
    </row>
    <row r="1364" spans="1:16" s="47" customFormat="1" ht="13.5">
      <c r="A1364" s="38" t="s">
        <v>37</v>
      </c>
      <c r="B1364" s="38"/>
      <c r="C1364" s="38"/>
      <c r="D1364" s="38"/>
      <c r="E1364" s="38"/>
      <c r="F1364" s="38"/>
      <c r="G1364" s="7"/>
      <c r="H1364" s="7"/>
      <c r="I1364" s="7"/>
      <c r="J1364" s="7"/>
      <c r="K1364" s="4"/>
      <c r="L1364" s="4"/>
      <c r="M1364" s="4"/>
      <c r="N1364" s="4"/>
      <c r="O1364" s="39"/>
      <c r="P1364" s="4"/>
    </row>
    <row r="1365" spans="1:16" s="47" customFormat="1" ht="13.5">
      <c r="A1365" s="38" t="s">
        <v>38</v>
      </c>
      <c r="B1365" s="38"/>
      <c r="C1365" s="38"/>
      <c r="D1365" s="38"/>
      <c r="E1365" s="38"/>
      <c r="F1365" s="38"/>
      <c r="G1365" s="7"/>
      <c r="H1365" s="7"/>
      <c r="I1365" s="7"/>
      <c r="J1365" s="7"/>
      <c r="K1365" s="4"/>
      <c r="L1365" s="4"/>
      <c r="M1365" s="4"/>
      <c r="N1365" s="4"/>
      <c r="O1365" s="39"/>
      <c r="P1365" s="4"/>
    </row>
    <row r="1366" spans="1:16" s="47" customFormat="1" ht="13.5">
      <c r="A1366" s="40" t="s">
        <v>39</v>
      </c>
      <c r="B1366" s="7"/>
      <c r="C1366" s="7"/>
      <c r="D1366" s="7"/>
      <c r="E1366" s="7"/>
      <c r="F1366" s="7"/>
      <c r="G1366" s="70" t="s">
        <v>40</v>
      </c>
      <c r="H1366" s="70"/>
      <c r="I1366" s="70"/>
      <c r="J1366" s="70"/>
      <c r="K1366" s="70"/>
      <c r="L1366" s="70"/>
      <c r="M1366" s="70"/>
      <c r="N1366" s="70"/>
      <c r="O1366" s="70"/>
      <c r="P1366" s="70"/>
    </row>
    <row r="1367" spans="1:16" s="47" customFormat="1" ht="25.5" customHeight="1">
      <c r="A1367" s="70" t="s">
        <v>41</v>
      </c>
      <c r="B1367" s="70"/>
      <c r="C1367" s="70" t="s">
        <v>42</v>
      </c>
      <c r="D1367" s="70"/>
      <c r="E1367" s="41"/>
      <c r="F1367" s="41"/>
      <c r="G1367" s="93">
        <f>IF(E1362="","",'入力(貼付）'!$D$2)</f>
      </c>
      <c r="H1367" s="93"/>
      <c r="I1367" s="88"/>
      <c r="J1367" s="42" t="s">
        <v>6</v>
      </c>
      <c r="K1367" s="94">
        <f>IF(K1362="","",'入力(貼付）'!$E$2)</f>
      </c>
      <c r="L1367" s="95"/>
      <c r="M1367" s="95"/>
      <c r="N1367" s="95"/>
      <c r="O1367" s="95"/>
      <c r="P1367" s="43" t="s">
        <v>43</v>
      </c>
    </row>
    <row r="1368" spans="1:16" s="47" customFormat="1" ht="22.5" customHeight="1">
      <c r="A1368" s="93"/>
      <c r="B1368" s="93"/>
      <c r="C1368" s="96"/>
      <c r="D1368" s="96"/>
      <c r="E1368" s="44"/>
      <c r="F1368" s="44"/>
      <c r="G1368" s="45"/>
      <c r="H1368" s="44"/>
      <c r="I1368" s="4"/>
      <c r="J1368" s="4"/>
      <c r="K1368" s="4"/>
      <c r="L1368" s="4"/>
      <c r="M1368" s="4"/>
      <c r="N1368" s="4"/>
      <c r="O1368" s="45"/>
      <c r="P1368" s="4"/>
    </row>
    <row r="1369" spans="1:16" s="47" customFormat="1" ht="22.5" customHeight="1">
      <c r="A1369" s="93"/>
      <c r="B1369" s="93"/>
      <c r="C1369" s="96"/>
      <c r="D1369" s="96"/>
      <c r="E1369" s="46"/>
      <c r="F1369" s="46"/>
      <c r="G1369" s="61" t="s">
        <v>92</v>
      </c>
      <c r="H1369" s="61"/>
      <c r="I1369" s="61"/>
      <c r="J1369" s="69">
        <f>IF(B1342="","",$J$37)</f>
      </c>
      <c r="K1369" s="69"/>
      <c r="L1369" s="69"/>
      <c r="M1369" s="69"/>
      <c r="N1369" s="69"/>
      <c r="O1369" s="69"/>
      <c r="P1369" s="69"/>
    </row>
    <row r="1370" spans="1:16" s="47" customFormat="1" ht="13.5">
      <c r="A1370" s="71" t="s">
        <v>90</v>
      </c>
      <c r="B1370" s="71"/>
      <c r="C1370" s="71"/>
      <c r="D1370" s="71"/>
      <c r="E1370" s="71"/>
      <c r="F1370" s="71"/>
      <c r="G1370" s="71"/>
      <c r="H1370" s="9"/>
      <c r="I1370" s="4"/>
      <c r="J1370" s="4"/>
      <c r="K1370" s="4"/>
      <c r="L1370" s="4"/>
      <c r="M1370" s="7" t="s">
        <v>15</v>
      </c>
      <c r="N1370" s="4"/>
      <c r="O1370" s="5"/>
      <c r="P1370" s="2"/>
    </row>
    <row r="1371" spans="1:16" s="47" customFormat="1" ht="13.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</row>
    <row r="1372" spans="1:111" s="1" customFormat="1" ht="24">
      <c r="A1372" s="72" t="s">
        <v>0</v>
      </c>
      <c r="B1372" s="72"/>
      <c r="C1372" s="72"/>
      <c r="D1372" s="72"/>
      <c r="E1372" s="72"/>
      <c r="F1372" s="72"/>
      <c r="G1372" s="72"/>
      <c r="H1372" s="72"/>
      <c r="I1372" s="72"/>
      <c r="J1372" s="72"/>
      <c r="K1372" s="72"/>
      <c r="L1372" s="72"/>
      <c r="M1372" s="72"/>
      <c r="N1372" s="72"/>
      <c r="O1372" s="72"/>
      <c r="P1372" s="72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  <c r="BN1372" s="3"/>
      <c r="BO1372" s="3"/>
      <c r="BP1372" s="3"/>
      <c r="BQ1372" s="3"/>
      <c r="BR1372" s="3"/>
      <c r="BS1372" s="3"/>
      <c r="BT1372" s="3"/>
      <c r="BU1372" s="3"/>
      <c r="BV1372" s="3"/>
      <c r="BW1372" s="3"/>
      <c r="BX1372" s="3"/>
      <c r="BY1372" s="3"/>
      <c r="BZ1372" s="3"/>
      <c r="CA1372" s="3"/>
      <c r="CB1372" s="3"/>
      <c r="CC1372" s="3"/>
      <c r="CD1372" s="3"/>
      <c r="CE1372" s="3"/>
      <c r="CF1372" s="3"/>
      <c r="CG1372" s="3"/>
      <c r="CH1372" s="3"/>
      <c r="CI1372" s="3"/>
      <c r="CJ1372" s="3"/>
      <c r="CK1372" s="3"/>
      <c r="CL1372" s="3"/>
      <c r="CM1372" s="3"/>
      <c r="CN1372" s="3"/>
      <c r="CO1372" s="3"/>
      <c r="CP1372" s="3"/>
      <c r="CQ1372" s="3"/>
      <c r="CR1372" s="3"/>
      <c r="CS1372" s="3"/>
      <c r="CT1372" s="3"/>
      <c r="CU1372" s="3"/>
      <c r="CV1372" s="3"/>
      <c r="CW1372" s="3"/>
      <c r="CX1372" s="3"/>
      <c r="CY1372" s="3"/>
      <c r="CZ1372" s="3"/>
      <c r="DA1372" s="3"/>
      <c r="DB1372" s="3"/>
      <c r="DC1372" s="3"/>
      <c r="DD1372" s="3"/>
      <c r="DE1372" s="3"/>
      <c r="DF1372" s="3"/>
      <c r="DG1372" s="3"/>
    </row>
    <row r="1373" spans="1:16" s="47" customFormat="1" ht="13.5">
      <c r="A1373" s="6"/>
      <c r="B1373" s="6"/>
      <c r="C1373" s="6"/>
      <c r="D1373" s="2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2"/>
      <c r="P1373" s="4"/>
    </row>
    <row r="1374" spans="1:16" s="47" customFormat="1" ht="22.5" customHeight="1">
      <c r="A1374" s="73" t="s">
        <v>10</v>
      </c>
      <c r="B1374" s="73"/>
      <c r="C1374" s="73"/>
      <c r="D1374" s="73"/>
      <c r="E1374" s="74" t="s">
        <v>8</v>
      </c>
      <c r="F1374" s="74"/>
      <c r="G1374" s="74"/>
      <c r="H1374" s="74" t="s">
        <v>1</v>
      </c>
      <c r="I1374" s="74"/>
      <c r="J1374" s="74"/>
      <c r="K1374" s="74" t="s">
        <v>13</v>
      </c>
      <c r="L1374" s="74"/>
      <c r="M1374" s="74"/>
      <c r="N1374" s="74" t="s">
        <v>3</v>
      </c>
      <c r="O1374" s="74"/>
      <c r="P1374" s="74"/>
    </row>
    <row r="1375" spans="1:16" s="47" customFormat="1" ht="25.5" customHeight="1">
      <c r="A1375" s="75">
        <f>IF($M1375="","",'入力(貼付）'!$A$2)</f>
      </c>
      <c r="B1375" s="75"/>
      <c r="C1375" s="75"/>
      <c r="D1375" s="75"/>
      <c r="E1375" s="76">
        <f>IF($M1375="","",'入力(貼付）'!$B$2)</f>
      </c>
      <c r="F1375" s="76"/>
      <c r="G1375" s="76"/>
      <c r="H1375" s="76">
        <f>IF($M1375="","",'入力(貼付）'!$C$2)</f>
      </c>
      <c r="I1375" s="76"/>
      <c r="J1375" s="76"/>
      <c r="K1375" s="37">
        <f>IF($M1375="","",38)</f>
      </c>
      <c r="L1375" s="26" t="s">
        <v>26</v>
      </c>
      <c r="M1375" s="36">
        <f>IF('入力(貼付）'!$F$2&lt;38,"",'入力(貼付）'!$F$2)</f>
      </c>
      <c r="N1375" s="77">
        <f>IF(K1375="","",30)</f>
      </c>
      <c r="O1375" s="77"/>
      <c r="P1375" s="77"/>
    </row>
    <row r="1376" spans="1:16" s="47" customFormat="1" ht="25.5" customHeight="1">
      <c r="A1376" s="74" t="s">
        <v>2</v>
      </c>
      <c r="B1376" s="74"/>
      <c r="C1376" s="74"/>
      <c r="D1376" s="74"/>
      <c r="E1376" s="78">
        <f>IF(M1375="","",$E$7)</f>
      </c>
      <c r="F1376" s="79"/>
      <c r="G1376" s="79"/>
      <c r="H1376" s="79"/>
      <c r="I1376" s="79"/>
      <c r="J1376" s="79"/>
      <c r="K1376" s="79"/>
      <c r="L1376" s="79"/>
      <c r="M1376" s="79"/>
      <c r="N1376" s="79"/>
      <c r="O1376" s="79"/>
      <c r="P1376" s="80"/>
    </row>
    <row r="1377" spans="1:16" s="47" customFormat="1" ht="16.5" customHeight="1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2"/>
      <c r="P1377" s="10" t="s">
        <v>14</v>
      </c>
    </row>
    <row r="1378" spans="1:16" s="47" customFormat="1" ht="22.5" customHeight="1">
      <c r="A1378" s="8" t="s">
        <v>4</v>
      </c>
      <c r="B1378" s="70" t="s">
        <v>7</v>
      </c>
      <c r="C1378" s="70"/>
      <c r="D1378" s="70"/>
      <c r="E1378" s="70" t="s">
        <v>9</v>
      </c>
      <c r="F1378" s="70"/>
      <c r="G1378" s="70"/>
      <c r="H1378" s="70"/>
      <c r="I1378" s="70"/>
      <c r="J1378" s="70"/>
      <c r="K1378" s="70" t="s">
        <v>5</v>
      </c>
      <c r="L1378" s="70"/>
      <c r="M1378" s="70"/>
      <c r="N1378" s="70"/>
      <c r="O1378" s="70"/>
      <c r="P1378" s="70"/>
    </row>
    <row r="1379" spans="1:16" s="47" customFormat="1" ht="25.5" customHeight="1">
      <c r="A1379" s="23">
        <v>741</v>
      </c>
      <c r="B1379" s="81">
        <f>IF('入力(貼付）'!A747="","",'入力(貼付）'!A747)</f>
      </c>
      <c r="C1379" s="81"/>
      <c r="D1379" s="81"/>
      <c r="E1379" s="82">
        <f>IF('入力(貼付）'!B747="","",'入力(貼付）'!B747)</f>
      </c>
      <c r="F1379" s="83"/>
      <c r="G1379" s="83"/>
      <c r="H1379" s="83"/>
      <c r="I1379" s="83"/>
      <c r="J1379" s="84"/>
      <c r="K1379" s="85">
        <f>IF('入力(貼付）'!C747="","",'入力(貼付）'!E747)</f>
      </c>
      <c r="L1379" s="86"/>
      <c r="M1379" s="86"/>
      <c r="N1379" s="86"/>
      <c r="O1379" s="86"/>
      <c r="P1379" s="87"/>
    </row>
    <row r="1380" spans="1:16" s="47" customFormat="1" ht="25.5" customHeight="1">
      <c r="A1380" s="23">
        <v>742</v>
      </c>
      <c r="B1380" s="81">
        <f>IF('入力(貼付）'!A748="","",'入力(貼付）'!A748)</f>
      </c>
      <c r="C1380" s="81"/>
      <c r="D1380" s="81"/>
      <c r="E1380" s="82">
        <f>IF('入力(貼付）'!B748="","",'入力(貼付）'!B748)</f>
      </c>
      <c r="F1380" s="83"/>
      <c r="G1380" s="83"/>
      <c r="H1380" s="83"/>
      <c r="I1380" s="83"/>
      <c r="J1380" s="84"/>
      <c r="K1380" s="85">
        <f>IF('入力(貼付）'!C748="","",'入力(貼付）'!E748)</f>
      </c>
      <c r="L1380" s="86"/>
      <c r="M1380" s="86"/>
      <c r="N1380" s="86"/>
      <c r="O1380" s="86"/>
      <c r="P1380" s="87"/>
    </row>
    <row r="1381" spans="1:16" s="47" customFormat="1" ht="25.5" customHeight="1">
      <c r="A1381" s="23">
        <v>743</v>
      </c>
      <c r="B1381" s="81">
        <f>IF('入力(貼付）'!A749="","",'入力(貼付）'!A749)</f>
      </c>
      <c r="C1381" s="81"/>
      <c r="D1381" s="81"/>
      <c r="E1381" s="82">
        <f>IF('入力(貼付）'!B749="","",'入力(貼付）'!B749)</f>
      </c>
      <c r="F1381" s="83"/>
      <c r="G1381" s="83"/>
      <c r="H1381" s="83"/>
      <c r="I1381" s="83"/>
      <c r="J1381" s="84"/>
      <c r="K1381" s="85">
        <f>IF('入力(貼付）'!C749="","",'入力(貼付）'!E749)</f>
      </c>
      <c r="L1381" s="86"/>
      <c r="M1381" s="86"/>
      <c r="N1381" s="86"/>
      <c r="O1381" s="86"/>
      <c r="P1381" s="87"/>
    </row>
    <row r="1382" spans="1:16" s="47" customFormat="1" ht="25.5" customHeight="1">
      <c r="A1382" s="23">
        <v>744</v>
      </c>
      <c r="B1382" s="81">
        <f>IF('入力(貼付）'!A750="","",'入力(貼付）'!A750)</f>
      </c>
      <c r="C1382" s="81"/>
      <c r="D1382" s="81"/>
      <c r="E1382" s="82">
        <f>IF('入力(貼付）'!B750="","",'入力(貼付）'!B750)</f>
      </c>
      <c r="F1382" s="83"/>
      <c r="G1382" s="83"/>
      <c r="H1382" s="83"/>
      <c r="I1382" s="83"/>
      <c r="J1382" s="84"/>
      <c r="K1382" s="85">
        <f>IF('入力(貼付）'!C750="","",'入力(貼付）'!E750)</f>
      </c>
      <c r="L1382" s="86"/>
      <c r="M1382" s="86"/>
      <c r="N1382" s="86"/>
      <c r="O1382" s="86"/>
      <c r="P1382" s="87"/>
    </row>
    <row r="1383" spans="1:16" s="47" customFormat="1" ht="25.5" customHeight="1">
      <c r="A1383" s="23">
        <v>745</v>
      </c>
      <c r="B1383" s="81">
        <f>IF('入力(貼付）'!A751="","",'入力(貼付）'!A751)</f>
      </c>
      <c r="C1383" s="81"/>
      <c r="D1383" s="81"/>
      <c r="E1383" s="82">
        <f>IF('入力(貼付）'!B751="","",'入力(貼付）'!B751)</f>
      </c>
      <c r="F1383" s="83"/>
      <c r="G1383" s="83"/>
      <c r="H1383" s="83"/>
      <c r="I1383" s="83"/>
      <c r="J1383" s="84"/>
      <c r="K1383" s="85">
        <f>IF('入力(貼付）'!C751="","",'入力(貼付）'!E751)</f>
      </c>
      <c r="L1383" s="86"/>
      <c r="M1383" s="86"/>
      <c r="N1383" s="86"/>
      <c r="O1383" s="86"/>
      <c r="P1383" s="87"/>
    </row>
    <row r="1384" spans="1:16" s="47" customFormat="1" ht="25.5" customHeight="1">
      <c r="A1384" s="23">
        <v>746</v>
      </c>
      <c r="B1384" s="81">
        <f>IF('入力(貼付）'!A752="","",'入力(貼付）'!A752)</f>
      </c>
      <c r="C1384" s="81"/>
      <c r="D1384" s="81"/>
      <c r="E1384" s="82">
        <f>IF('入力(貼付）'!B752="","",'入力(貼付）'!B752)</f>
      </c>
      <c r="F1384" s="83"/>
      <c r="G1384" s="83"/>
      <c r="H1384" s="83"/>
      <c r="I1384" s="83"/>
      <c r="J1384" s="84"/>
      <c r="K1384" s="85">
        <f>IF('入力(貼付）'!C752="","",'入力(貼付）'!E752)</f>
      </c>
      <c r="L1384" s="86"/>
      <c r="M1384" s="86"/>
      <c r="N1384" s="86"/>
      <c r="O1384" s="86"/>
      <c r="P1384" s="87"/>
    </row>
    <row r="1385" spans="1:16" s="47" customFormat="1" ht="25.5" customHeight="1">
      <c r="A1385" s="23">
        <v>747</v>
      </c>
      <c r="B1385" s="81">
        <f>IF('入力(貼付）'!A753="","",'入力(貼付）'!A753)</f>
      </c>
      <c r="C1385" s="81"/>
      <c r="D1385" s="81"/>
      <c r="E1385" s="82">
        <f>IF('入力(貼付）'!B753="","",'入力(貼付）'!B753)</f>
      </c>
      <c r="F1385" s="83"/>
      <c r="G1385" s="83"/>
      <c r="H1385" s="83"/>
      <c r="I1385" s="83"/>
      <c r="J1385" s="84"/>
      <c r="K1385" s="85">
        <f>IF('入力(貼付）'!C753="","",'入力(貼付）'!E753)</f>
      </c>
      <c r="L1385" s="86"/>
      <c r="M1385" s="86"/>
      <c r="N1385" s="86"/>
      <c r="O1385" s="86"/>
      <c r="P1385" s="87"/>
    </row>
    <row r="1386" spans="1:16" s="47" customFormat="1" ht="25.5" customHeight="1">
      <c r="A1386" s="23">
        <v>748</v>
      </c>
      <c r="B1386" s="81">
        <f>IF('入力(貼付）'!A754="","",'入力(貼付）'!A754)</f>
      </c>
      <c r="C1386" s="81"/>
      <c r="D1386" s="81"/>
      <c r="E1386" s="82">
        <f>IF('入力(貼付）'!B754="","",'入力(貼付）'!B754)</f>
      </c>
      <c r="F1386" s="83"/>
      <c r="G1386" s="83"/>
      <c r="H1386" s="83"/>
      <c r="I1386" s="83"/>
      <c r="J1386" s="84"/>
      <c r="K1386" s="85">
        <f>IF('入力(貼付）'!C754="","",'入力(貼付）'!E754)</f>
      </c>
      <c r="L1386" s="86"/>
      <c r="M1386" s="86"/>
      <c r="N1386" s="86"/>
      <c r="O1386" s="86"/>
      <c r="P1386" s="87"/>
    </row>
    <row r="1387" spans="1:16" s="47" customFormat="1" ht="25.5" customHeight="1">
      <c r="A1387" s="23">
        <v>749</v>
      </c>
      <c r="B1387" s="81">
        <f>IF('入力(貼付）'!A755="","",'入力(貼付）'!A755)</f>
      </c>
      <c r="C1387" s="81"/>
      <c r="D1387" s="81"/>
      <c r="E1387" s="82">
        <f>IF('入力(貼付）'!B755="","",'入力(貼付）'!B755)</f>
      </c>
      <c r="F1387" s="83"/>
      <c r="G1387" s="83"/>
      <c r="H1387" s="83"/>
      <c r="I1387" s="83"/>
      <c r="J1387" s="84"/>
      <c r="K1387" s="85">
        <f>IF('入力(貼付）'!C755="","",'入力(貼付）'!E755)</f>
      </c>
      <c r="L1387" s="86"/>
      <c r="M1387" s="86"/>
      <c r="N1387" s="86"/>
      <c r="O1387" s="86"/>
      <c r="P1387" s="87"/>
    </row>
    <row r="1388" spans="1:16" s="47" customFormat="1" ht="25.5" customHeight="1">
      <c r="A1388" s="23">
        <v>750</v>
      </c>
      <c r="B1388" s="81">
        <f>IF('入力(貼付）'!A756="","",'入力(貼付）'!A756)</f>
      </c>
      <c r="C1388" s="81"/>
      <c r="D1388" s="81"/>
      <c r="E1388" s="82">
        <f>IF('入力(貼付）'!B756="","",'入力(貼付）'!B756)</f>
      </c>
      <c r="F1388" s="83"/>
      <c r="G1388" s="83"/>
      <c r="H1388" s="83"/>
      <c r="I1388" s="83"/>
      <c r="J1388" s="84"/>
      <c r="K1388" s="85">
        <f>IF('入力(貼付）'!C756="","",'入力(貼付）'!E756)</f>
      </c>
      <c r="L1388" s="86"/>
      <c r="M1388" s="86"/>
      <c r="N1388" s="86"/>
      <c r="O1388" s="86"/>
      <c r="P1388" s="87"/>
    </row>
    <row r="1389" spans="1:16" s="47" customFormat="1" ht="25.5" customHeight="1">
      <c r="A1389" s="23">
        <v>751</v>
      </c>
      <c r="B1389" s="81">
        <f>IF('入力(貼付）'!A757="","",'入力(貼付）'!A757)</f>
      </c>
      <c r="C1389" s="81"/>
      <c r="D1389" s="81"/>
      <c r="E1389" s="82">
        <f>IF('入力(貼付）'!B757="","",'入力(貼付）'!B757)</f>
      </c>
      <c r="F1389" s="83"/>
      <c r="G1389" s="83"/>
      <c r="H1389" s="83"/>
      <c r="I1389" s="83"/>
      <c r="J1389" s="84"/>
      <c r="K1389" s="85">
        <f>IF('入力(貼付）'!C757="","",'入力(貼付）'!E757)</f>
      </c>
      <c r="L1389" s="86"/>
      <c r="M1389" s="86"/>
      <c r="N1389" s="86"/>
      <c r="O1389" s="86"/>
      <c r="P1389" s="87"/>
    </row>
    <row r="1390" spans="1:16" s="47" customFormat="1" ht="25.5" customHeight="1">
      <c r="A1390" s="23">
        <v>752</v>
      </c>
      <c r="B1390" s="81">
        <f>IF('入力(貼付）'!A758="","",'入力(貼付）'!A758)</f>
      </c>
      <c r="C1390" s="81"/>
      <c r="D1390" s="81"/>
      <c r="E1390" s="82">
        <f>IF('入力(貼付）'!B758="","",'入力(貼付）'!B758)</f>
      </c>
      <c r="F1390" s="83"/>
      <c r="G1390" s="83"/>
      <c r="H1390" s="83"/>
      <c r="I1390" s="83"/>
      <c r="J1390" s="84"/>
      <c r="K1390" s="85">
        <f>IF('入力(貼付）'!C758="","",'入力(貼付）'!E758)</f>
      </c>
      <c r="L1390" s="86"/>
      <c r="M1390" s="86"/>
      <c r="N1390" s="86"/>
      <c r="O1390" s="86"/>
      <c r="P1390" s="87"/>
    </row>
    <row r="1391" spans="1:16" s="47" customFormat="1" ht="25.5" customHeight="1">
      <c r="A1391" s="23">
        <v>753</v>
      </c>
      <c r="B1391" s="81">
        <f>IF('入力(貼付）'!A759="","",'入力(貼付）'!A759)</f>
      </c>
      <c r="C1391" s="81"/>
      <c r="D1391" s="81"/>
      <c r="E1391" s="82">
        <f>IF('入力(貼付）'!B759="","",'入力(貼付）'!B759)</f>
      </c>
      <c r="F1391" s="83"/>
      <c r="G1391" s="83"/>
      <c r="H1391" s="83"/>
      <c r="I1391" s="83"/>
      <c r="J1391" s="84"/>
      <c r="K1391" s="85">
        <f>IF('入力(貼付）'!C759="","",'入力(貼付）'!E759)</f>
      </c>
      <c r="L1391" s="86"/>
      <c r="M1391" s="86"/>
      <c r="N1391" s="86"/>
      <c r="O1391" s="86"/>
      <c r="P1391" s="87"/>
    </row>
    <row r="1392" spans="1:16" s="47" customFormat="1" ht="25.5" customHeight="1">
      <c r="A1392" s="23">
        <v>754</v>
      </c>
      <c r="B1392" s="81">
        <f>IF('入力(貼付）'!A760="","",'入力(貼付）'!A760)</f>
      </c>
      <c r="C1392" s="81"/>
      <c r="D1392" s="81"/>
      <c r="E1392" s="82">
        <f>IF('入力(貼付）'!B760="","",'入力(貼付）'!B760)</f>
      </c>
      <c r="F1392" s="83"/>
      <c r="G1392" s="83"/>
      <c r="H1392" s="83"/>
      <c r="I1392" s="83"/>
      <c r="J1392" s="84"/>
      <c r="K1392" s="85">
        <f>IF('入力(貼付）'!C760="","",'入力(貼付）'!E760)</f>
      </c>
      <c r="L1392" s="86"/>
      <c r="M1392" s="86"/>
      <c r="N1392" s="86"/>
      <c r="O1392" s="86"/>
      <c r="P1392" s="87"/>
    </row>
    <row r="1393" spans="1:16" s="47" customFormat="1" ht="25.5" customHeight="1">
      <c r="A1393" s="23">
        <v>755</v>
      </c>
      <c r="B1393" s="81">
        <f>IF('入力(貼付）'!A761="","",'入力(貼付）'!A761)</f>
      </c>
      <c r="C1393" s="81"/>
      <c r="D1393" s="81"/>
      <c r="E1393" s="82">
        <f>IF('入力(貼付）'!B761="","",'入力(貼付）'!B761)</f>
      </c>
      <c r="F1393" s="83"/>
      <c r="G1393" s="83"/>
      <c r="H1393" s="83"/>
      <c r="I1393" s="83"/>
      <c r="J1393" s="84"/>
      <c r="K1393" s="85">
        <f>IF('入力(貼付）'!C761="","",'入力(貼付）'!E761)</f>
      </c>
      <c r="L1393" s="86"/>
      <c r="M1393" s="86"/>
      <c r="N1393" s="86"/>
      <c r="O1393" s="86"/>
      <c r="P1393" s="87"/>
    </row>
    <row r="1394" spans="1:16" s="47" customFormat="1" ht="25.5" customHeight="1">
      <c r="A1394" s="23">
        <v>756</v>
      </c>
      <c r="B1394" s="81">
        <f>IF('入力(貼付）'!A762="","",'入力(貼付）'!A762)</f>
      </c>
      <c r="C1394" s="81"/>
      <c r="D1394" s="81"/>
      <c r="E1394" s="82">
        <f>IF('入力(貼付）'!B762="","",'入力(貼付）'!B762)</f>
      </c>
      <c r="F1394" s="83"/>
      <c r="G1394" s="83"/>
      <c r="H1394" s="83"/>
      <c r="I1394" s="83"/>
      <c r="J1394" s="84"/>
      <c r="K1394" s="85">
        <f>IF('入力(貼付）'!C762="","",'入力(貼付）'!E762)</f>
      </c>
      <c r="L1394" s="86"/>
      <c r="M1394" s="86"/>
      <c r="N1394" s="86"/>
      <c r="O1394" s="86"/>
      <c r="P1394" s="87"/>
    </row>
    <row r="1395" spans="1:16" s="47" customFormat="1" ht="25.5" customHeight="1">
      <c r="A1395" s="23">
        <v>757</v>
      </c>
      <c r="B1395" s="81">
        <f>IF('入力(貼付）'!A763="","",'入力(貼付）'!A763)</f>
      </c>
      <c r="C1395" s="81"/>
      <c r="D1395" s="81"/>
      <c r="E1395" s="82">
        <f>IF('入力(貼付）'!B763="","",'入力(貼付）'!B763)</f>
      </c>
      <c r="F1395" s="83"/>
      <c r="G1395" s="83"/>
      <c r="H1395" s="83"/>
      <c r="I1395" s="83"/>
      <c r="J1395" s="84"/>
      <c r="K1395" s="85">
        <f>IF('入力(貼付）'!C763="","",'入力(貼付）'!E763)</f>
      </c>
      <c r="L1395" s="86"/>
      <c r="M1395" s="86"/>
      <c r="N1395" s="86"/>
      <c r="O1395" s="86"/>
      <c r="P1395" s="87"/>
    </row>
    <row r="1396" spans="1:16" s="47" customFormat="1" ht="25.5" customHeight="1">
      <c r="A1396" s="23">
        <v>758</v>
      </c>
      <c r="B1396" s="81">
        <f>IF('入力(貼付）'!A764="","",'入力(貼付）'!A764)</f>
      </c>
      <c r="C1396" s="81"/>
      <c r="D1396" s="81"/>
      <c r="E1396" s="82">
        <f>IF('入力(貼付）'!B764="","",'入力(貼付）'!B764)</f>
      </c>
      <c r="F1396" s="83"/>
      <c r="G1396" s="83"/>
      <c r="H1396" s="83"/>
      <c r="I1396" s="83"/>
      <c r="J1396" s="84"/>
      <c r="K1396" s="85">
        <f>IF('入力(貼付）'!C764="","",'入力(貼付）'!E764)</f>
      </c>
      <c r="L1396" s="86"/>
      <c r="M1396" s="86"/>
      <c r="N1396" s="86"/>
      <c r="O1396" s="86"/>
      <c r="P1396" s="87"/>
    </row>
    <row r="1397" spans="1:16" s="47" customFormat="1" ht="25.5" customHeight="1">
      <c r="A1397" s="23">
        <v>759</v>
      </c>
      <c r="B1397" s="81">
        <f>IF('入力(貼付）'!A765="","",'入力(貼付）'!A765)</f>
      </c>
      <c r="C1397" s="81"/>
      <c r="D1397" s="81"/>
      <c r="E1397" s="82">
        <f>IF('入力(貼付）'!B765="","",'入力(貼付）'!B765)</f>
      </c>
      <c r="F1397" s="83"/>
      <c r="G1397" s="83"/>
      <c r="H1397" s="83"/>
      <c r="I1397" s="83"/>
      <c r="J1397" s="84"/>
      <c r="K1397" s="85">
        <f>IF('入力(貼付）'!C765="","",'入力(貼付）'!E765)</f>
      </c>
      <c r="L1397" s="86"/>
      <c r="M1397" s="86"/>
      <c r="N1397" s="86"/>
      <c r="O1397" s="86"/>
      <c r="P1397" s="87"/>
    </row>
    <row r="1398" spans="1:16" s="47" customFormat="1" ht="25.5" customHeight="1">
      <c r="A1398" s="23">
        <v>760</v>
      </c>
      <c r="B1398" s="81">
        <f>IF('入力(貼付）'!A766="","",'入力(貼付）'!A766)</f>
      </c>
      <c r="C1398" s="81"/>
      <c r="D1398" s="81"/>
      <c r="E1398" s="82">
        <f>IF('入力(貼付）'!B766="","",'入力(貼付）'!B766)</f>
      </c>
      <c r="F1398" s="83"/>
      <c r="G1398" s="83"/>
      <c r="H1398" s="83"/>
      <c r="I1398" s="83"/>
      <c r="J1398" s="84"/>
      <c r="K1398" s="85">
        <f>IF('入力(貼付）'!C766="","",'入力(貼付）'!E766)</f>
      </c>
      <c r="L1398" s="86"/>
      <c r="M1398" s="86"/>
      <c r="N1398" s="86"/>
      <c r="O1398" s="86"/>
      <c r="P1398" s="87"/>
    </row>
    <row r="1399" spans="1:16" s="47" customFormat="1" ht="25.5" customHeight="1">
      <c r="A1399" s="88" t="s">
        <v>12</v>
      </c>
      <c r="B1399" s="89"/>
      <c r="C1399" s="89"/>
      <c r="D1399" s="90"/>
      <c r="E1399" s="91">
        <f>IF(COUNT(B1379:D1398)=0,"",COUNT(B1379:D1398))</f>
      </c>
      <c r="F1399" s="92"/>
      <c r="G1399" s="92"/>
      <c r="H1399" s="92"/>
      <c r="I1399" s="92"/>
      <c r="J1399" s="11" t="s">
        <v>6</v>
      </c>
      <c r="K1399" s="85">
        <f>IF(SUM(K1379:P1398)=0,"",SUM(K1379:P1398))</f>
      </c>
      <c r="L1399" s="86"/>
      <c r="M1399" s="86"/>
      <c r="N1399" s="86"/>
      <c r="O1399" s="86"/>
      <c r="P1399" s="87"/>
    </row>
    <row r="1400" spans="1:16" s="47" customFormat="1" ht="13.5">
      <c r="A1400" s="38" t="s">
        <v>36</v>
      </c>
      <c r="B1400" s="38"/>
      <c r="C1400" s="38"/>
      <c r="D1400" s="38"/>
      <c r="E1400" s="38"/>
      <c r="F1400" s="38"/>
      <c r="G1400" s="7"/>
      <c r="H1400" s="7"/>
      <c r="I1400" s="7"/>
      <c r="J1400" s="7"/>
      <c r="K1400" s="4"/>
      <c r="L1400" s="4"/>
      <c r="M1400" s="4"/>
      <c r="N1400" s="4"/>
      <c r="O1400" s="39"/>
      <c r="P1400" s="4"/>
    </row>
    <row r="1401" spans="1:16" s="47" customFormat="1" ht="13.5">
      <c r="A1401" s="38" t="s">
        <v>37</v>
      </c>
      <c r="B1401" s="38"/>
      <c r="C1401" s="38"/>
      <c r="D1401" s="38"/>
      <c r="E1401" s="38"/>
      <c r="F1401" s="38"/>
      <c r="G1401" s="7"/>
      <c r="H1401" s="7"/>
      <c r="I1401" s="7"/>
      <c r="J1401" s="7"/>
      <c r="K1401" s="4"/>
      <c r="L1401" s="4"/>
      <c r="M1401" s="4"/>
      <c r="N1401" s="4"/>
      <c r="O1401" s="39"/>
      <c r="P1401" s="4"/>
    </row>
    <row r="1402" spans="1:16" s="47" customFormat="1" ht="13.5">
      <c r="A1402" s="38" t="s">
        <v>38</v>
      </c>
      <c r="B1402" s="38"/>
      <c r="C1402" s="38"/>
      <c r="D1402" s="38"/>
      <c r="E1402" s="38"/>
      <c r="F1402" s="38"/>
      <c r="G1402" s="7"/>
      <c r="H1402" s="7"/>
      <c r="I1402" s="7"/>
      <c r="J1402" s="7"/>
      <c r="K1402" s="4"/>
      <c r="L1402" s="4"/>
      <c r="M1402" s="4"/>
      <c r="N1402" s="4"/>
      <c r="O1402" s="39"/>
      <c r="P1402" s="4"/>
    </row>
    <row r="1403" spans="1:16" s="47" customFormat="1" ht="13.5">
      <c r="A1403" s="40" t="s">
        <v>39</v>
      </c>
      <c r="B1403" s="7"/>
      <c r="C1403" s="7"/>
      <c r="D1403" s="7"/>
      <c r="E1403" s="7"/>
      <c r="F1403" s="7"/>
      <c r="G1403" s="70" t="s">
        <v>40</v>
      </c>
      <c r="H1403" s="70"/>
      <c r="I1403" s="70"/>
      <c r="J1403" s="70"/>
      <c r="K1403" s="70"/>
      <c r="L1403" s="70"/>
      <c r="M1403" s="70"/>
      <c r="N1403" s="70"/>
      <c r="O1403" s="70"/>
      <c r="P1403" s="70"/>
    </row>
    <row r="1404" spans="1:16" s="47" customFormat="1" ht="25.5" customHeight="1">
      <c r="A1404" s="70" t="s">
        <v>41</v>
      </c>
      <c r="B1404" s="70"/>
      <c r="C1404" s="70" t="s">
        <v>42</v>
      </c>
      <c r="D1404" s="70"/>
      <c r="E1404" s="41"/>
      <c r="F1404" s="41"/>
      <c r="G1404" s="93">
        <f>IF(E1399="","",'入力(貼付）'!$D$2)</f>
      </c>
      <c r="H1404" s="93"/>
      <c r="I1404" s="88"/>
      <c r="J1404" s="42" t="s">
        <v>6</v>
      </c>
      <c r="K1404" s="94">
        <f>IF(K1399="","",'入力(貼付）'!$E$2)</f>
      </c>
      <c r="L1404" s="95"/>
      <c r="M1404" s="95"/>
      <c r="N1404" s="95"/>
      <c r="O1404" s="95"/>
      <c r="P1404" s="43" t="s">
        <v>43</v>
      </c>
    </row>
    <row r="1405" spans="1:16" s="47" customFormat="1" ht="22.5" customHeight="1">
      <c r="A1405" s="93"/>
      <c r="B1405" s="93"/>
      <c r="C1405" s="96"/>
      <c r="D1405" s="96"/>
      <c r="E1405" s="44"/>
      <c r="F1405" s="44"/>
      <c r="G1405" s="45"/>
      <c r="H1405" s="44"/>
      <c r="I1405" s="4"/>
      <c r="J1405" s="4"/>
      <c r="K1405" s="4"/>
      <c r="L1405" s="4"/>
      <c r="M1405" s="4"/>
      <c r="N1405" s="4"/>
      <c r="O1405" s="45"/>
      <c r="P1405" s="4"/>
    </row>
    <row r="1406" spans="1:16" s="47" customFormat="1" ht="22.5" customHeight="1">
      <c r="A1406" s="93"/>
      <c r="B1406" s="93"/>
      <c r="C1406" s="96"/>
      <c r="D1406" s="96"/>
      <c r="E1406" s="46"/>
      <c r="F1406" s="46"/>
      <c r="G1406" s="61" t="s">
        <v>92</v>
      </c>
      <c r="H1406" s="61"/>
      <c r="I1406" s="61"/>
      <c r="J1406" s="69">
        <f>IF(B1379="","",$J$37)</f>
      </c>
      <c r="K1406" s="69"/>
      <c r="L1406" s="69"/>
      <c r="M1406" s="69"/>
      <c r="N1406" s="69"/>
      <c r="O1406" s="69"/>
      <c r="P1406" s="69"/>
    </row>
    <row r="1407" spans="1:16" s="47" customFormat="1" ht="13.5">
      <c r="A1407" s="71" t="s">
        <v>90</v>
      </c>
      <c r="B1407" s="71"/>
      <c r="C1407" s="71"/>
      <c r="D1407" s="71"/>
      <c r="E1407" s="71"/>
      <c r="F1407" s="71"/>
      <c r="G1407" s="71"/>
      <c r="H1407" s="9"/>
      <c r="I1407" s="4"/>
      <c r="J1407" s="4"/>
      <c r="K1407" s="4"/>
      <c r="L1407" s="4"/>
      <c r="M1407" s="7" t="s">
        <v>15</v>
      </c>
      <c r="N1407" s="4"/>
      <c r="O1407" s="5"/>
      <c r="P1407" s="2"/>
    </row>
    <row r="1408" spans="1:16" s="47" customFormat="1" ht="13.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</row>
    <row r="1409" spans="1:111" s="1" customFormat="1" ht="24">
      <c r="A1409" s="72" t="s">
        <v>0</v>
      </c>
      <c r="B1409" s="72"/>
      <c r="C1409" s="72"/>
      <c r="D1409" s="72"/>
      <c r="E1409" s="72"/>
      <c r="F1409" s="72"/>
      <c r="G1409" s="72"/>
      <c r="H1409" s="72"/>
      <c r="I1409" s="72"/>
      <c r="J1409" s="72"/>
      <c r="K1409" s="72"/>
      <c r="L1409" s="72"/>
      <c r="M1409" s="72"/>
      <c r="N1409" s="72"/>
      <c r="O1409" s="72"/>
      <c r="P1409" s="72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  <c r="BF1409" s="3"/>
      <c r="BG1409" s="3"/>
      <c r="BH1409" s="3"/>
      <c r="BI1409" s="3"/>
      <c r="BJ1409" s="3"/>
      <c r="BK1409" s="3"/>
      <c r="BL1409" s="3"/>
      <c r="BM1409" s="3"/>
      <c r="BN1409" s="3"/>
      <c r="BO1409" s="3"/>
      <c r="BP1409" s="3"/>
      <c r="BQ1409" s="3"/>
      <c r="BR1409" s="3"/>
      <c r="BS1409" s="3"/>
      <c r="BT1409" s="3"/>
      <c r="BU1409" s="3"/>
      <c r="BV1409" s="3"/>
      <c r="BW1409" s="3"/>
      <c r="BX1409" s="3"/>
      <c r="BY1409" s="3"/>
      <c r="BZ1409" s="3"/>
      <c r="CA1409" s="3"/>
      <c r="CB1409" s="3"/>
      <c r="CC1409" s="3"/>
      <c r="CD1409" s="3"/>
      <c r="CE1409" s="3"/>
      <c r="CF1409" s="3"/>
      <c r="CG1409" s="3"/>
      <c r="CH1409" s="3"/>
      <c r="CI1409" s="3"/>
      <c r="CJ1409" s="3"/>
      <c r="CK1409" s="3"/>
      <c r="CL1409" s="3"/>
      <c r="CM1409" s="3"/>
      <c r="CN1409" s="3"/>
      <c r="CO1409" s="3"/>
      <c r="CP1409" s="3"/>
      <c r="CQ1409" s="3"/>
      <c r="CR1409" s="3"/>
      <c r="CS1409" s="3"/>
      <c r="CT1409" s="3"/>
      <c r="CU1409" s="3"/>
      <c r="CV1409" s="3"/>
      <c r="CW1409" s="3"/>
      <c r="CX1409" s="3"/>
      <c r="CY1409" s="3"/>
      <c r="CZ1409" s="3"/>
      <c r="DA1409" s="3"/>
      <c r="DB1409" s="3"/>
      <c r="DC1409" s="3"/>
      <c r="DD1409" s="3"/>
      <c r="DE1409" s="3"/>
      <c r="DF1409" s="3"/>
      <c r="DG1409" s="3"/>
    </row>
    <row r="1410" spans="1:16" s="47" customFormat="1" ht="13.5">
      <c r="A1410" s="6"/>
      <c r="B1410" s="6"/>
      <c r="C1410" s="6"/>
      <c r="D1410" s="2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2"/>
      <c r="P1410" s="4"/>
    </row>
    <row r="1411" spans="1:16" s="47" customFormat="1" ht="22.5" customHeight="1">
      <c r="A1411" s="73" t="s">
        <v>10</v>
      </c>
      <c r="B1411" s="73"/>
      <c r="C1411" s="73"/>
      <c r="D1411" s="73"/>
      <c r="E1411" s="74" t="s">
        <v>8</v>
      </c>
      <c r="F1411" s="74"/>
      <c r="G1411" s="74"/>
      <c r="H1411" s="74" t="s">
        <v>1</v>
      </c>
      <c r="I1411" s="74"/>
      <c r="J1411" s="74"/>
      <c r="K1411" s="74" t="s">
        <v>13</v>
      </c>
      <c r="L1411" s="74"/>
      <c r="M1411" s="74"/>
      <c r="N1411" s="74" t="s">
        <v>3</v>
      </c>
      <c r="O1411" s="74"/>
      <c r="P1411" s="74"/>
    </row>
    <row r="1412" spans="1:16" s="47" customFormat="1" ht="25.5" customHeight="1">
      <c r="A1412" s="75">
        <f>IF($M1412="","",'入力(貼付）'!$A$2)</f>
      </c>
      <c r="B1412" s="75"/>
      <c r="C1412" s="75"/>
      <c r="D1412" s="75"/>
      <c r="E1412" s="76">
        <f>IF($M1412="","",'入力(貼付）'!$B$2)</f>
      </c>
      <c r="F1412" s="76"/>
      <c r="G1412" s="76"/>
      <c r="H1412" s="76">
        <f>IF($M1412="","",'入力(貼付）'!$C$2)</f>
      </c>
      <c r="I1412" s="76"/>
      <c r="J1412" s="76"/>
      <c r="K1412" s="37">
        <f>IF($M1412="","",39)</f>
      </c>
      <c r="L1412" s="26" t="s">
        <v>26</v>
      </c>
      <c r="M1412" s="36">
        <f>IF('入力(貼付）'!$F$2&lt;39,"",'入力(貼付）'!$F$2)</f>
      </c>
      <c r="N1412" s="77">
        <f>IF(K1412="","",30)</f>
      </c>
      <c r="O1412" s="77"/>
      <c r="P1412" s="77"/>
    </row>
    <row r="1413" spans="1:16" s="47" customFormat="1" ht="25.5" customHeight="1">
      <c r="A1413" s="74" t="s">
        <v>2</v>
      </c>
      <c r="B1413" s="74"/>
      <c r="C1413" s="74"/>
      <c r="D1413" s="74"/>
      <c r="E1413" s="78">
        <f>IF(M1412="","",$E$7)</f>
      </c>
      <c r="F1413" s="79"/>
      <c r="G1413" s="79"/>
      <c r="H1413" s="79"/>
      <c r="I1413" s="79"/>
      <c r="J1413" s="79"/>
      <c r="K1413" s="79"/>
      <c r="L1413" s="79"/>
      <c r="M1413" s="79"/>
      <c r="N1413" s="79"/>
      <c r="O1413" s="79"/>
      <c r="P1413" s="80"/>
    </row>
    <row r="1414" spans="1:16" s="47" customFormat="1" ht="16.5" customHeight="1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2"/>
      <c r="P1414" s="10" t="s">
        <v>14</v>
      </c>
    </row>
    <row r="1415" spans="1:16" s="47" customFormat="1" ht="22.5" customHeight="1">
      <c r="A1415" s="8" t="s">
        <v>4</v>
      </c>
      <c r="B1415" s="70" t="s">
        <v>7</v>
      </c>
      <c r="C1415" s="70"/>
      <c r="D1415" s="70"/>
      <c r="E1415" s="70" t="s">
        <v>9</v>
      </c>
      <c r="F1415" s="70"/>
      <c r="G1415" s="70"/>
      <c r="H1415" s="70"/>
      <c r="I1415" s="70"/>
      <c r="J1415" s="70"/>
      <c r="K1415" s="70" t="s">
        <v>5</v>
      </c>
      <c r="L1415" s="70"/>
      <c r="M1415" s="70"/>
      <c r="N1415" s="70"/>
      <c r="O1415" s="70"/>
      <c r="P1415" s="70"/>
    </row>
    <row r="1416" spans="1:16" s="47" customFormat="1" ht="25.5" customHeight="1">
      <c r="A1416" s="23">
        <v>761</v>
      </c>
      <c r="B1416" s="81">
        <f>IF('入力(貼付）'!A767="","",'入力(貼付）'!A767)</f>
      </c>
      <c r="C1416" s="81"/>
      <c r="D1416" s="81"/>
      <c r="E1416" s="82">
        <f>IF('入力(貼付）'!B767="","",'入力(貼付）'!B767)</f>
      </c>
      <c r="F1416" s="83"/>
      <c r="G1416" s="83"/>
      <c r="H1416" s="83"/>
      <c r="I1416" s="83"/>
      <c r="J1416" s="84"/>
      <c r="K1416" s="85">
        <f>IF('入力(貼付）'!C767="","",'入力(貼付）'!E767)</f>
      </c>
      <c r="L1416" s="86"/>
      <c r="M1416" s="86"/>
      <c r="N1416" s="86"/>
      <c r="O1416" s="86"/>
      <c r="P1416" s="87"/>
    </row>
    <row r="1417" spans="1:16" s="47" customFormat="1" ht="25.5" customHeight="1">
      <c r="A1417" s="23">
        <v>762</v>
      </c>
      <c r="B1417" s="81">
        <f>IF('入力(貼付）'!A768="","",'入力(貼付）'!A768)</f>
      </c>
      <c r="C1417" s="81"/>
      <c r="D1417" s="81"/>
      <c r="E1417" s="82">
        <f>IF('入力(貼付）'!B768="","",'入力(貼付）'!B768)</f>
      </c>
      <c r="F1417" s="83"/>
      <c r="G1417" s="83"/>
      <c r="H1417" s="83"/>
      <c r="I1417" s="83"/>
      <c r="J1417" s="84"/>
      <c r="K1417" s="85">
        <f>IF('入力(貼付）'!C768="","",'入力(貼付）'!E768)</f>
      </c>
      <c r="L1417" s="86"/>
      <c r="M1417" s="86"/>
      <c r="N1417" s="86"/>
      <c r="O1417" s="86"/>
      <c r="P1417" s="87"/>
    </row>
    <row r="1418" spans="1:16" s="47" customFormat="1" ht="25.5" customHeight="1">
      <c r="A1418" s="23">
        <v>763</v>
      </c>
      <c r="B1418" s="81">
        <f>IF('入力(貼付）'!A769="","",'入力(貼付）'!A769)</f>
      </c>
      <c r="C1418" s="81"/>
      <c r="D1418" s="81"/>
      <c r="E1418" s="82">
        <f>IF('入力(貼付）'!B769="","",'入力(貼付）'!B769)</f>
      </c>
      <c r="F1418" s="83"/>
      <c r="G1418" s="83"/>
      <c r="H1418" s="83"/>
      <c r="I1418" s="83"/>
      <c r="J1418" s="84"/>
      <c r="K1418" s="85">
        <f>IF('入力(貼付）'!C769="","",'入力(貼付）'!E769)</f>
      </c>
      <c r="L1418" s="86"/>
      <c r="M1418" s="86"/>
      <c r="N1418" s="86"/>
      <c r="O1418" s="86"/>
      <c r="P1418" s="87"/>
    </row>
    <row r="1419" spans="1:16" s="47" customFormat="1" ht="25.5" customHeight="1">
      <c r="A1419" s="23">
        <v>764</v>
      </c>
      <c r="B1419" s="81">
        <f>IF('入力(貼付）'!A770="","",'入力(貼付）'!A770)</f>
      </c>
      <c r="C1419" s="81"/>
      <c r="D1419" s="81"/>
      <c r="E1419" s="82">
        <f>IF('入力(貼付）'!B770="","",'入力(貼付）'!B770)</f>
      </c>
      <c r="F1419" s="83"/>
      <c r="G1419" s="83"/>
      <c r="H1419" s="83"/>
      <c r="I1419" s="83"/>
      <c r="J1419" s="84"/>
      <c r="K1419" s="85">
        <f>IF('入力(貼付）'!C770="","",'入力(貼付）'!E770)</f>
      </c>
      <c r="L1419" s="86"/>
      <c r="M1419" s="86"/>
      <c r="N1419" s="86"/>
      <c r="O1419" s="86"/>
      <c r="P1419" s="87"/>
    </row>
    <row r="1420" spans="1:16" s="47" customFormat="1" ht="25.5" customHeight="1">
      <c r="A1420" s="23">
        <v>765</v>
      </c>
      <c r="B1420" s="81">
        <f>IF('入力(貼付）'!A771="","",'入力(貼付）'!A771)</f>
      </c>
      <c r="C1420" s="81"/>
      <c r="D1420" s="81"/>
      <c r="E1420" s="82">
        <f>IF('入力(貼付）'!B771="","",'入力(貼付）'!B771)</f>
      </c>
      <c r="F1420" s="83"/>
      <c r="G1420" s="83"/>
      <c r="H1420" s="83"/>
      <c r="I1420" s="83"/>
      <c r="J1420" s="84"/>
      <c r="K1420" s="85">
        <f>IF('入力(貼付）'!C771="","",'入力(貼付）'!E771)</f>
      </c>
      <c r="L1420" s="86"/>
      <c r="M1420" s="86"/>
      <c r="N1420" s="86"/>
      <c r="O1420" s="86"/>
      <c r="P1420" s="87"/>
    </row>
    <row r="1421" spans="1:16" s="47" customFormat="1" ht="25.5" customHeight="1">
      <c r="A1421" s="23">
        <v>766</v>
      </c>
      <c r="B1421" s="81">
        <f>IF('入力(貼付）'!A772="","",'入力(貼付）'!A772)</f>
      </c>
      <c r="C1421" s="81"/>
      <c r="D1421" s="81"/>
      <c r="E1421" s="82">
        <f>IF('入力(貼付）'!B772="","",'入力(貼付）'!B772)</f>
      </c>
      <c r="F1421" s="83"/>
      <c r="G1421" s="83"/>
      <c r="H1421" s="83"/>
      <c r="I1421" s="83"/>
      <c r="J1421" s="84"/>
      <c r="K1421" s="85">
        <f>IF('入力(貼付）'!C772="","",'入力(貼付）'!E772)</f>
      </c>
      <c r="L1421" s="86"/>
      <c r="M1421" s="86"/>
      <c r="N1421" s="86"/>
      <c r="O1421" s="86"/>
      <c r="P1421" s="87"/>
    </row>
    <row r="1422" spans="1:16" s="47" customFormat="1" ht="25.5" customHeight="1">
      <c r="A1422" s="23">
        <v>767</v>
      </c>
      <c r="B1422" s="81">
        <f>IF('入力(貼付）'!A773="","",'入力(貼付）'!A773)</f>
      </c>
      <c r="C1422" s="81"/>
      <c r="D1422" s="81"/>
      <c r="E1422" s="82">
        <f>IF('入力(貼付）'!B773="","",'入力(貼付）'!B773)</f>
      </c>
      <c r="F1422" s="83"/>
      <c r="G1422" s="83"/>
      <c r="H1422" s="83"/>
      <c r="I1422" s="83"/>
      <c r="J1422" s="84"/>
      <c r="K1422" s="85">
        <f>IF('入力(貼付）'!C773="","",'入力(貼付）'!E773)</f>
      </c>
      <c r="L1422" s="86"/>
      <c r="M1422" s="86"/>
      <c r="N1422" s="86"/>
      <c r="O1422" s="86"/>
      <c r="P1422" s="87"/>
    </row>
    <row r="1423" spans="1:16" s="47" customFormat="1" ht="25.5" customHeight="1">
      <c r="A1423" s="23">
        <v>768</v>
      </c>
      <c r="B1423" s="81">
        <f>IF('入力(貼付）'!A774="","",'入力(貼付）'!A774)</f>
      </c>
      <c r="C1423" s="81"/>
      <c r="D1423" s="81"/>
      <c r="E1423" s="82">
        <f>IF('入力(貼付）'!B774="","",'入力(貼付）'!B774)</f>
      </c>
      <c r="F1423" s="83"/>
      <c r="G1423" s="83"/>
      <c r="H1423" s="83"/>
      <c r="I1423" s="83"/>
      <c r="J1423" s="84"/>
      <c r="K1423" s="85">
        <f>IF('入力(貼付）'!C774="","",'入力(貼付）'!E774)</f>
      </c>
      <c r="L1423" s="86"/>
      <c r="M1423" s="86"/>
      <c r="N1423" s="86"/>
      <c r="O1423" s="86"/>
      <c r="P1423" s="87"/>
    </row>
    <row r="1424" spans="1:16" s="47" customFormat="1" ht="25.5" customHeight="1">
      <c r="A1424" s="23">
        <v>769</v>
      </c>
      <c r="B1424" s="81">
        <f>IF('入力(貼付）'!A775="","",'入力(貼付）'!A775)</f>
      </c>
      <c r="C1424" s="81"/>
      <c r="D1424" s="81"/>
      <c r="E1424" s="82">
        <f>IF('入力(貼付）'!B775="","",'入力(貼付）'!B775)</f>
      </c>
      <c r="F1424" s="83"/>
      <c r="G1424" s="83"/>
      <c r="H1424" s="83"/>
      <c r="I1424" s="83"/>
      <c r="J1424" s="84"/>
      <c r="K1424" s="85">
        <f>IF('入力(貼付）'!C775="","",'入力(貼付）'!E775)</f>
      </c>
      <c r="L1424" s="86"/>
      <c r="M1424" s="86"/>
      <c r="N1424" s="86"/>
      <c r="O1424" s="86"/>
      <c r="P1424" s="87"/>
    </row>
    <row r="1425" spans="1:16" s="47" customFormat="1" ht="25.5" customHeight="1">
      <c r="A1425" s="23">
        <v>770</v>
      </c>
      <c r="B1425" s="81">
        <f>IF('入力(貼付）'!A776="","",'入力(貼付）'!A776)</f>
      </c>
      <c r="C1425" s="81"/>
      <c r="D1425" s="81"/>
      <c r="E1425" s="82">
        <f>IF('入力(貼付）'!B776="","",'入力(貼付）'!B776)</f>
      </c>
      <c r="F1425" s="83"/>
      <c r="G1425" s="83"/>
      <c r="H1425" s="83"/>
      <c r="I1425" s="83"/>
      <c r="J1425" s="84"/>
      <c r="K1425" s="85">
        <f>IF('入力(貼付）'!C776="","",'入力(貼付）'!E776)</f>
      </c>
      <c r="L1425" s="86"/>
      <c r="M1425" s="86"/>
      <c r="N1425" s="86"/>
      <c r="O1425" s="86"/>
      <c r="P1425" s="87"/>
    </row>
    <row r="1426" spans="1:16" s="47" customFormat="1" ht="25.5" customHeight="1">
      <c r="A1426" s="23">
        <v>771</v>
      </c>
      <c r="B1426" s="81">
        <f>IF('入力(貼付）'!A777="","",'入力(貼付）'!A777)</f>
      </c>
      <c r="C1426" s="81"/>
      <c r="D1426" s="81"/>
      <c r="E1426" s="82">
        <f>IF('入力(貼付）'!B777="","",'入力(貼付）'!B777)</f>
      </c>
      <c r="F1426" s="83"/>
      <c r="G1426" s="83"/>
      <c r="H1426" s="83"/>
      <c r="I1426" s="83"/>
      <c r="J1426" s="84"/>
      <c r="K1426" s="85">
        <f>IF('入力(貼付）'!C777="","",'入力(貼付）'!E777)</f>
      </c>
      <c r="L1426" s="86"/>
      <c r="M1426" s="86"/>
      <c r="N1426" s="86"/>
      <c r="O1426" s="86"/>
      <c r="P1426" s="87"/>
    </row>
    <row r="1427" spans="1:16" s="47" customFormat="1" ht="25.5" customHeight="1">
      <c r="A1427" s="23">
        <v>772</v>
      </c>
      <c r="B1427" s="81">
        <f>IF('入力(貼付）'!A778="","",'入力(貼付）'!A778)</f>
      </c>
      <c r="C1427" s="81"/>
      <c r="D1427" s="81"/>
      <c r="E1427" s="82">
        <f>IF('入力(貼付）'!B778="","",'入力(貼付）'!B778)</f>
      </c>
      <c r="F1427" s="83"/>
      <c r="G1427" s="83"/>
      <c r="H1427" s="83"/>
      <c r="I1427" s="83"/>
      <c r="J1427" s="84"/>
      <c r="K1427" s="85">
        <f>IF('入力(貼付）'!C778="","",'入力(貼付）'!E778)</f>
      </c>
      <c r="L1427" s="86"/>
      <c r="M1427" s="86"/>
      <c r="N1427" s="86"/>
      <c r="O1427" s="86"/>
      <c r="P1427" s="87"/>
    </row>
    <row r="1428" spans="1:16" s="47" customFormat="1" ht="25.5" customHeight="1">
      <c r="A1428" s="23">
        <v>773</v>
      </c>
      <c r="B1428" s="81">
        <f>IF('入力(貼付）'!A779="","",'入力(貼付）'!A779)</f>
      </c>
      <c r="C1428" s="81"/>
      <c r="D1428" s="81"/>
      <c r="E1428" s="82">
        <f>IF('入力(貼付）'!B779="","",'入力(貼付）'!B779)</f>
      </c>
      <c r="F1428" s="83"/>
      <c r="G1428" s="83"/>
      <c r="H1428" s="83"/>
      <c r="I1428" s="83"/>
      <c r="J1428" s="84"/>
      <c r="K1428" s="85">
        <f>IF('入力(貼付）'!C779="","",'入力(貼付）'!E779)</f>
      </c>
      <c r="L1428" s="86"/>
      <c r="M1428" s="86"/>
      <c r="N1428" s="86"/>
      <c r="O1428" s="86"/>
      <c r="P1428" s="87"/>
    </row>
    <row r="1429" spans="1:16" s="47" customFormat="1" ht="25.5" customHeight="1">
      <c r="A1429" s="23">
        <v>774</v>
      </c>
      <c r="B1429" s="81">
        <f>IF('入力(貼付）'!A780="","",'入力(貼付）'!A780)</f>
      </c>
      <c r="C1429" s="81"/>
      <c r="D1429" s="81"/>
      <c r="E1429" s="82">
        <f>IF('入力(貼付）'!B780="","",'入力(貼付）'!B780)</f>
      </c>
      <c r="F1429" s="83"/>
      <c r="G1429" s="83"/>
      <c r="H1429" s="83"/>
      <c r="I1429" s="83"/>
      <c r="J1429" s="84"/>
      <c r="K1429" s="85">
        <f>IF('入力(貼付）'!C780="","",'入力(貼付）'!E780)</f>
      </c>
      <c r="L1429" s="86"/>
      <c r="M1429" s="86"/>
      <c r="N1429" s="86"/>
      <c r="O1429" s="86"/>
      <c r="P1429" s="87"/>
    </row>
    <row r="1430" spans="1:16" s="47" customFormat="1" ht="25.5" customHeight="1">
      <c r="A1430" s="23">
        <v>775</v>
      </c>
      <c r="B1430" s="81">
        <f>IF('入力(貼付）'!A781="","",'入力(貼付）'!A781)</f>
      </c>
      <c r="C1430" s="81"/>
      <c r="D1430" s="81"/>
      <c r="E1430" s="82">
        <f>IF('入力(貼付）'!B781="","",'入力(貼付）'!B781)</f>
      </c>
      <c r="F1430" s="83"/>
      <c r="G1430" s="83"/>
      <c r="H1430" s="83"/>
      <c r="I1430" s="83"/>
      <c r="J1430" s="84"/>
      <c r="K1430" s="85">
        <f>IF('入力(貼付）'!C781="","",'入力(貼付）'!E781)</f>
      </c>
      <c r="L1430" s="86"/>
      <c r="M1430" s="86"/>
      <c r="N1430" s="86"/>
      <c r="O1430" s="86"/>
      <c r="P1430" s="87"/>
    </row>
    <row r="1431" spans="1:16" s="47" customFormat="1" ht="25.5" customHeight="1">
      <c r="A1431" s="23">
        <v>776</v>
      </c>
      <c r="B1431" s="81">
        <f>IF('入力(貼付）'!A782="","",'入力(貼付）'!A782)</f>
      </c>
      <c r="C1431" s="81"/>
      <c r="D1431" s="81"/>
      <c r="E1431" s="82">
        <f>IF('入力(貼付）'!B782="","",'入力(貼付）'!B782)</f>
      </c>
      <c r="F1431" s="83"/>
      <c r="G1431" s="83"/>
      <c r="H1431" s="83"/>
      <c r="I1431" s="83"/>
      <c r="J1431" s="84"/>
      <c r="K1431" s="85">
        <f>IF('入力(貼付）'!C782="","",'入力(貼付）'!E782)</f>
      </c>
      <c r="L1431" s="86"/>
      <c r="M1431" s="86"/>
      <c r="N1431" s="86"/>
      <c r="O1431" s="86"/>
      <c r="P1431" s="87"/>
    </row>
    <row r="1432" spans="1:16" s="47" customFormat="1" ht="25.5" customHeight="1">
      <c r="A1432" s="23">
        <v>777</v>
      </c>
      <c r="B1432" s="81">
        <f>IF('入力(貼付）'!A783="","",'入力(貼付）'!A783)</f>
      </c>
      <c r="C1432" s="81"/>
      <c r="D1432" s="81"/>
      <c r="E1432" s="82">
        <f>IF('入力(貼付）'!B783="","",'入力(貼付）'!B783)</f>
      </c>
      <c r="F1432" s="83"/>
      <c r="G1432" s="83"/>
      <c r="H1432" s="83"/>
      <c r="I1432" s="83"/>
      <c r="J1432" s="84"/>
      <c r="K1432" s="85">
        <f>IF('入力(貼付）'!C783="","",'入力(貼付）'!E783)</f>
      </c>
      <c r="L1432" s="86"/>
      <c r="M1432" s="86"/>
      <c r="N1432" s="86"/>
      <c r="O1432" s="86"/>
      <c r="P1432" s="87"/>
    </row>
    <row r="1433" spans="1:16" s="47" customFormat="1" ht="25.5" customHeight="1">
      <c r="A1433" s="23">
        <v>778</v>
      </c>
      <c r="B1433" s="81">
        <f>IF('入力(貼付）'!A784="","",'入力(貼付）'!A784)</f>
      </c>
      <c r="C1433" s="81"/>
      <c r="D1433" s="81"/>
      <c r="E1433" s="82">
        <f>IF('入力(貼付）'!B784="","",'入力(貼付）'!B784)</f>
      </c>
      <c r="F1433" s="83"/>
      <c r="G1433" s="83"/>
      <c r="H1433" s="83"/>
      <c r="I1433" s="83"/>
      <c r="J1433" s="84"/>
      <c r="K1433" s="85">
        <f>IF('入力(貼付）'!C784="","",'入力(貼付）'!E784)</f>
      </c>
      <c r="L1433" s="86"/>
      <c r="M1433" s="86"/>
      <c r="N1433" s="86"/>
      <c r="O1433" s="86"/>
      <c r="P1433" s="87"/>
    </row>
    <row r="1434" spans="1:16" s="47" customFormat="1" ht="25.5" customHeight="1">
      <c r="A1434" s="23">
        <v>779</v>
      </c>
      <c r="B1434" s="81">
        <f>IF('入力(貼付）'!A785="","",'入力(貼付）'!A785)</f>
      </c>
      <c r="C1434" s="81"/>
      <c r="D1434" s="81"/>
      <c r="E1434" s="82">
        <f>IF('入力(貼付）'!B785="","",'入力(貼付）'!B785)</f>
      </c>
      <c r="F1434" s="83"/>
      <c r="G1434" s="83"/>
      <c r="H1434" s="83"/>
      <c r="I1434" s="83"/>
      <c r="J1434" s="84"/>
      <c r="K1434" s="85">
        <f>IF('入力(貼付）'!C785="","",'入力(貼付）'!E785)</f>
      </c>
      <c r="L1434" s="86"/>
      <c r="M1434" s="86"/>
      <c r="N1434" s="86"/>
      <c r="O1434" s="86"/>
      <c r="P1434" s="87"/>
    </row>
    <row r="1435" spans="1:16" s="47" customFormat="1" ht="25.5" customHeight="1">
      <c r="A1435" s="23">
        <v>780</v>
      </c>
      <c r="B1435" s="81">
        <f>IF('入力(貼付）'!A786="","",'入力(貼付）'!A786)</f>
      </c>
      <c r="C1435" s="81"/>
      <c r="D1435" s="81"/>
      <c r="E1435" s="82">
        <f>IF('入力(貼付）'!B786="","",'入力(貼付）'!B786)</f>
      </c>
      <c r="F1435" s="83"/>
      <c r="G1435" s="83"/>
      <c r="H1435" s="83"/>
      <c r="I1435" s="83"/>
      <c r="J1435" s="84"/>
      <c r="K1435" s="85">
        <f>IF('入力(貼付）'!C786="","",'入力(貼付）'!E786)</f>
      </c>
      <c r="L1435" s="86"/>
      <c r="M1435" s="86"/>
      <c r="N1435" s="86"/>
      <c r="O1435" s="86"/>
      <c r="P1435" s="87"/>
    </row>
    <row r="1436" spans="1:16" s="47" customFormat="1" ht="25.5" customHeight="1">
      <c r="A1436" s="88" t="s">
        <v>12</v>
      </c>
      <c r="B1436" s="89"/>
      <c r="C1436" s="89"/>
      <c r="D1436" s="90"/>
      <c r="E1436" s="91">
        <f>IF(COUNT(B1416:D1435)=0,"",COUNT(B1416:D1435))</f>
      </c>
      <c r="F1436" s="92"/>
      <c r="G1436" s="92"/>
      <c r="H1436" s="92"/>
      <c r="I1436" s="92"/>
      <c r="J1436" s="11" t="s">
        <v>6</v>
      </c>
      <c r="K1436" s="85">
        <f>IF(SUM(K1416:P1435)=0,"",SUM(K1416:P1435))</f>
      </c>
      <c r="L1436" s="86"/>
      <c r="M1436" s="86"/>
      <c r="N1436" s="86"/>
      <c r="O1436" s="86"/>
      <c r="P1436" s="87"/>
    </row>
    <row r="1437" spans="1:16" s="47" customFormat="1" ht="13.5">
      <c r="A1437" s="38" t="s">
        <v>36</v>
      </c>
      <c r="B1437" s="38"/>
      <c r="C1437" s="38"/>
      <c r="D1437" s="38"/>
      <c r="E1437" s="38"/>
      <c r="F1437" s="38"/>
      <c r="G1437" s="7"/>
      <c r="H1437" s="7"/>
      <c r="I1437" s="7"/>
      <c r="J1437" s="7"/>
      <c r="K1437" s="4"/>
      <c r="L1437" s="4"/>
      <c r="M1437" s="4"/>
      <c r="N1437" s="4"/>
      <c r="O1437" s="39"/>
      <c r="P1437" s="4"/>
    </row>
    <row r="1438" spans="1:16" s="47" customFormat="1" ht="13.5">
      <c r="A1438" s="38" t="s">
        <v>37</v>
      </c>
      <c r="B1438" s="38"/>
      <c r="C1438" s="38"/>
      <c r="D1438" s="38"/>
      <c r="E1438" s="38"/>
      <c r="F1438" s="38"/>
      <c r="G1438" s="7"/>
      <c r="H1438" s="7"/>
      <c r="I1438" s="7"/>
      <c r="J1438" s="7"/>
      <c r="K1438" s="4"/>
      <c r="L1438" s="4"/>
      <c r="M1438" s="4"/>
      <c r="N1438" s="4"/>
      <c r="O1438" s="39"/>
      <c r="P1438" s="4"/>
    </row>
    <row r="1439" spans="1:16" s="47" customFormat="1" ht="13.5">
      <c r="A1439" s="38" t="s">
        <v>38</v>
      </c>
      <c r="B1439" s="38"/>
      <c r="C1439" s="38"/>
      <c r="D1439" s="38"/>
      <c r="E1439" s="38"/>
      <c r="F1439" s="38"/>
      <c r="G1439" s="7"/>
      <c r="H1439" s="7"/>
      <c r="I1439" s="7"/>
      <c r="J1439" s="7"/>
      <c r="K1439" s="4"/>
      <c r="L1439" s="4"/>
      <c r="M1439" s="4"/>
      <c r="N1439" s="4"/>
      <c r="O1439" s="39"/>
      <c r="P1439" s="4"/>
    </row>
    <row r="1440" spans="1:16" s="47" customFormat="1" ht="13.5">
      <c r="A1440" s="40" t="s">
        <v>39</v>
      </c>
      <c r="B1440" s="7"/>
      <c r="C1440" s="7"/>
      <c r="D1440" s="7"/>
      <c r="E1440" s="7"/>
      <c r="F1440" s="7"/>
      <c r="G1440" s="70" t="s">
        <v>40</v>
      </c>
      <c r="H1440" s="70"/>
      <c r="I1440" s="70"/>
      <c r="J1440" s="70"/>
      <c r="K1440" s="70"/>
      <c r="L1440" s="70"/>
      <c r="M1440" s="70"/>
      <c r="N1440" s="70"/>
      <c r="O1440" s="70"/>
      <c r="P1440" s="70"/>
    </row>
    <row r="1441" spans="1:16" s="47" customFormat="1" ht="25.5" customHeight="1">
      <c r="A1441" s="70" t="s">
        <v>41</v>
      </c>
      <c r="B1441" s="70"/>
      <c r="C1441" s="70" t="s">
        <v>42</v>
      </c>
      <c r="D1441" s="70"/>
      <c r="E1441" s="41"/>
      <c r="F1441" s="41"/>
      <c r="G1441" s="93">
        <f>IF(E1436="","",'入力(貼付）'!$D$2)</f>
      </c>
      <c r="H1441" s="93"/>
      <c r="I1441" s="88"/>
      <c r="J1441" s="42" t="s">
        <v>6</v>
      </c>
      <c r="K1441" s="94">
        <f>IF(K1436="","",'入力(貼付）'!$E$2)</f>
      </c>
      <c r="L1441" s="95"/>
      <c r="M1441" s="95"/>
      <c r="N1441" s="95"/>
      <c r="O1441" s="95"/>
      <c r="P1441" s="43" t="s">
        <v>43</v>
      </c>
    </row>
    <row r="1442" spans="1:16" s="47" customFormat="1" ht="22.5" customHeight="1">
      <c r="A1442" s="93"/>
      <c r="B1442" s="93"/>
      <c r="C1442" s="96"/>
      <c r="D1442" s="96"/>
      <c r="E1442" s="44"/>
      <c r="F1442" s="44"/>
      <c r="G1442" s="45"/>
      <c r="H1442" s="44"/>
      <c r="I1442" s="4"/>
      <c r="J1442" s="4"/>
      <c r="K1442" s="4"/>
      <c r="L1442" s="4"/>
      <c r="M1442" s="4"/>
      <c r="N1442" s="4"/>
      <c r="O1442" s="45"/>
      <c r="P1442" s="4"/>
    </row>
    <row r="1443" spans="1:16" s="47" customFormat="1" ht="22.5" customHeight="1">
      <c r="A1443" s="93"/>
      <c r="B1443" s="93"/>
      <c r="C1443" s="96"/>
      <c r="D1443" s="96"/>
      <c r="E1443" s="46"/>
      <c r="F1443" s="46"/>
      <c r="G1443" s="61" t="s">
        <v>92</v>
      </c>
      <c r="H1443" s="61"/>
      <c r="I1443" s="61"/>
      <c r="J1443" s="69">
        <f>IF(B1416="","",$J$37)</f>
      </c>
      <c r="K1443" s="69"/>
      <c r="L1443" s="69"/>
      <c r="M1443" s="69"/>
      <c r="N1443" s="69"/>
      <c r="O1443" s="69"/>
      <c r="P1443" s="69"/>
    </row>
    <row r="1444" spans="1:16" s="47" customFormat="1" ht="13.5">
      <c r="A1444" s="71" t="s">
        <v>90</v>
      </c>
      <c r="B1444" s="71"/>
      <c r="C1444" s="71"/>
      <c r="D1444" s="71"/>
      <c r="E1444" s="71"/>
      <c r="F1444" s="71"/>
      <c r="G1444" s="71"/>
      <c r="H1444" s="9"/>
      <c r="I1444" s="4"/>
      <c r="J1444" s="4"/>
      <c r="K1444" s="4"/>
      <c r="L1444" s="4"/>
      <c r="M1444" s="7" t="s">
        <v>15</v>
      </c>
      <c r="N1444" s="4"/>
      <c r="O1444" s="5"/>
      <c r="P1444" s="2"/>
    </row>
    <row r="1445" spans="1:16" s="47" customFormat="1" ht="13.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</row>
    <row r="1446" spans="1:111" s="1" customFormat="1" ht="24">
      <c r="A1446" s="72" t="s">
        <v>0</v>
      </c>
      <c r="B1446" s="72"/>
      <c r="C1446" s="72"/>
      <c r="D1446" s="72"/>
      <c r="E1446" s="72"/>
      <c r="F1446" s="72"/>
      <c r="G1446" s="72"/>
      <c r="H1446" s="72"/>
      <c r="I1446" s="72"/>
      <c r="J1446" s="72"/>
      <c r="K1446" s="72"/>
      <c r="L1446" s="72"/>
      <c r="M1446" s="72"/>
      <c r="N1446" s="72"/>
      <c r="O1446" s="72"/>
      <c r="P1446" s="72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  <c r="BG1446" s="3"/>
      <c r="BH1446" s="3"/>
      <c r="BI1446" s="3"/>
      <c r="BJ1446" s="3"/>
      <c r="BK1446" s="3"/>
      <c r="BL1446" s="3"/>
      <c r="BM1446" s="3"/>
      <c r="BN1446" s="3"/>
      <c r="BO1446" s="3"/>
      <c r="BP1446" s="3"/>
      <c r="BQ1446" s="3"/>
      <c r="BR1446" s="3"/>
      <c r="BS1446" s="3"/>
      <c r="BT1446" s="3"/>
      <c r="BU1446" s="3"/>
      <c r="BV1446" s="3"/>
      <c r="BW1446" s="3"/>
      <c r="BX1446" s="3"/>
      <c r="BY1446" s="3"/>
      <c r="BZ1446" s="3"/>
      <c r="CA1446" s="3"/>
      <c r="CB1446" s="3"/>
      <c r="CC1446" s="3"/>
      <c r="CD1446" s="3"/>
      <c r="CE1446" s="3"/>
      <c r="CF1446" s="3"/>
      <c r="CG1446" s="3"/>
      <c r="CH1446" s="3"/>
      <c r="CI1446" s="3"/>
      <c r="CJ1446" s="3"/>
      <c r="CK1446" s="3"/>
      <c r="CL1446" s="3"/>
      <c r="CM1446" s="3"/>
      <c r="CN1446" s="3"/>
      <c r="CO1446" s="3"/>
      <c r="CP1446" s="3"/>
      <c r="CQ1446" s="3"/>
      <c r="CR1446" s="3"/>
      <c r="CS1446" s="3"/>
      <c r="CT1446" s="3"/>
      <c r="CU1446" s="3"/>
      <c r="CV1446" s="3"/>
      <c r="CW1446" s="3"/>
      <c r="CX1446" s="3"/>
      <c r="CY1446" s="3"/>
      <c r="CZ1446" s="3"/>
      <c r="DA1446" s="3"/>
      <c r="DB1446" s="3"/>
      <c r="DC1446" s="3"/>
      <c r="DD1446" s="3"/>
      <c r="DE1446" s="3"/>
      <c r="DF1446" s="3"/>
      <c r="DG1446" s="3"/>
    </row>
    <row r="1447" spans="1:16" s="47" customFormat="1" ht="13.5">
      <c r="A1447" s="6"/>
      <c r="B1447" s="6"/>
      <c r="C1447" s="6"/>
      <c r="D1447" s="2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2"/>
      <c r="P1447" s="4"/>
    </row>
    <row r="1448" spans="1:16" s="47" customFormat="1" ht="22.5" customHeight="1">
      <c r="A1448" s="73" t="s">
        <v>10</v>
      </c>
      <c r="B1448" s="73"/>
      <c r="C1448" s="73"/>
      <c r="D1448" s="73"/>
      <c r="E1448" s="74" t="s">
        <v>8</v>
      </c>
      <c r="F1448" s="74"/>
      <c r="G1448" s="74"/>
      <c r="H1448" s="74" t="s">
        <v>1</v>
      </c>
      <c r="I1448" s="74"/>
      <c r="J1448" s="74"/>
      <c r="K1448" s="74" t="s">
        <v>13</v>
      </c>
      <c r="L1448" s="74"/>
      <c r="M1448" s="74"/>
      <c r="N1448" s="74" t="s">
        <v>3</v>
      </c>
      <c r="O1448" s="74"/>
      <c r="P1448" s="74"/>
    </row>
    <row r="1449" spans="1:16" s="47" customFormat="1" ht="25.5" customHeight="1">
      <c r="A1449" s="75">
        <f>IF($M1449="","",'入力(貼付）'!$A$2)</f>
      </c>
      <c r="B1449" s="75"/>
      <c r="C1449" s="75"/>
      <c r="D1449" s="75"/>
      <c r="E1449" s="76">
        <f>IF($M1449="","",'入力(貼付）'!$B$2)</f>
      </c>
      <c r="F1449" s="76"/>
      <c r="G1449" s="76"/>
      <c r="H1449" s="76">
        <f>IF($M1449="","",'入力(貼付）'!$C$2)</f>
      </c>
      <c r="I1449" s="76"/>
      <c r="J1449" s="76"/>
      <c r="K1449" s="37">
        <f>IF($M1449="","",40)</f>
      </c>
      <c r="L1449" s="26" t="s">
        <v>26</v>
      </c>
      <c r="M1449" s="36">
        <f>IF('入力(貼付）'!$F$2&lt;40,"",'入力(貼付）'!$F$2)</f>
      </c>
      <c r="N1449" s="77">
        <f>IF(K1449="","",30)</f>
      </c>
      <c r="O1449" s="77"/>
      <c r="P1449" s="77"/>
    </row>
    <row r="1450" spans="1:16" s="47" customFormat="1" ht="25.5" customHeight="1">
      <c r="A1450" s="74" t="s">
        <v>2</v>
      </c>
      <c r="B1450" s="74"/>
      <c r="C1450" s="74"/>
      <c r="D1450" s="74"/>
      <c r="E1450" s="78">
        <f>IF(M1449="","",$E$7)</f>
      </c>
      <c r="F1450" s="79"/>
      <c r="G1450" s="79"/>
      <c r="H1450" s="79"/>
      <c r="I1450" s="79"/>
      <c r="J1450" s="79"/>
      <c r="K1450" s="79"/>
      <c r="L1450" s="79"/>
      <c r="M1450" s="79"/>
      <c r="N1450" s="79"/>
      <c r="O1450" s="79"/>
      <c r="P1450" s="80"/>
    </row>
    <row r="1451" spans="1:16" s="47" customFormat="1" ht="16.5" customHeight="1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2"/>
      <c r="P1451" s="10" t="s">
        <v>14</v>
      </c>
    </row>
    <row r="1452" spans="1:16" s="47" customFormat="1" ht="22.5" customHeight="1">
      <c r="A1452" s="8" t="s">
        <v>4</v>
      </c>
      <c r="B1452" s="70" t="s">
        <v>7</v>
      </c>
      <c r="C1452" s="70"/>
      <c r="D1452" s="70"/>
      <c r="E1452" s="70" t="s">
        <v>9</v>
      </c>
      <c r="F1452" s="70"/>
      <c r="G1452" s="70"/>
      <c r="H1452" s="70"/>
      <c r="I1452" s="70"/>
      <c r="J1452" s="70"/>
      <c r="K1452" s="70" t="s">
        <v>5</v>
      </c>
      <c r="L1452" s="70"/>
      <c r="M1452" s="70"/>
      <c r="N1452" s="70"/>
      <c r="O1452" s="70"/>
      <c r="P1452" s="70"/>
    </row>
    <row r="1453" spans="1:16" s="47" customFormat="1" ht="25.5" customHeight="1">
      <c r="A1453" s="23">
        <v>781</v>
      </c>
      <c r="B1453" s="81">
        <f>IF('入力(貼付）'!A787="","",'入力(貼付）'!A787)</f>
      </c>
      <c r="C1453" s="81"/>
      <c r="D1453" s="81"/>
      <c r="E1453" s="82">
        <f>IF('入力(貼付）'!B787="","",'入力(貼付）'!B787)</f>
      </c>
      <c r="F1453" s="83"/>
      <c r="G1453" s="83"/>
      <c r="H1453" s="83"/>
      <c r="I1453" s="83"/>
      <c r="J1453" s="84"/>
      <c r="K1453" s="85">
        <f>IF('入力(貼付）'!C787="","",'入力(貼付）'!E787)</f>
      </c>
      <c r="L1453" s="86"/>
      <c r="M1453" s="86"/>
      <c r="N1453" s="86"/>
      <c r="O1453" s="86"/>
      <c r="P1453" s="87"/>
    </row>
    <row r="1454" spans="1:16" s="47" customFormat="1" ht="25.5" customHeight="1">
      <c r="A1454" s="23">
        <v>782</v>
      </c>
      <c r="B1454" s="81">
        <f>IF('入力(貼付）'!A788="","",'入力(貼付）'!A788)</f>
      </c>
      <c r="C1454" s="81"/>
      <c r="D1454" s="81"/>
      <c r="E1454" s="82">
        <f>IF('入力(貼付）'!B788="","",'入力(貼付）'!B788)</f>
      </c>
      <c r="F1454" s="83"/>
      <c r="G1454" s="83"/>
      <c r="H1454" s="83"/>
      <c r="I1454" s="83"/>
      <c r="J1454" s="84"/>
      <c r="K1454" s="85">
        <f>IF('入力(貼付）'!C788="","",'入力(貼付）'!E788)</f>
      </c>
      <c r="L1454" s="86"/>
      <c r="M1454" s="86"/>
      <c r="N1454" s="86"/>
      <c r="O1454" s="86"/>
      <c r="P1454" s="87"/>
    </row>
    <row r="1455" spans="1:16" s="47" customFormat="1" ht="25.5" customHeight="1">
      <c r="A1455" s="23">
        <v>783</v>
      </c>
      <c r="B1455" s="81">
        <f>IF('入力(貼付）'!A789="","",'入力(貼付）'!A789)</f>
      </c>
      <c r="C1455" s="81"/>
      <c r="D1455" s="81"/>
      <c r="E1455" s="82">
        <f>IF('入力(貼付）'!B789="","",'入力(貼付）'!B789)</f>
      </c>
      <c r="F1455" s="83"/>
      <c r="G1455" s="83"/>
      <c r="H1455" s="83"/>
      <c r="I1455" s="83"/>
      <c r="J1455" s="84"/>
      <c r="K1455" s="85">
        <f>IF('入力(貼付）'!C789="","",'入力(貼付）'!E789)</f>
      </c>
      <c r="L1455" s="86"/>
      <c r="M1455" s="86"/>
      <c r="N1455" s="86"/>
      <c r="O1455" s="86"/>
      <c r="P1455" s="87"/>
    </row>
    <row r="1456" spans="1:16" s="47" customFormat="1" ht="25.5" customHeight="1">
      <c r="A1456" s="23">
        <v>784</v>
      </c>
      <c r="B1456" s="81">
        <f>IF('入力(貼付）'!A790="","",'入力(貼付）'!A790)</f>
      </c>
      <c r="C1456" s="81"/>
      <c r="D1456" s="81"/>
      <c r="E1456" s="82">
        <f>IF('入力(貼付）'!B790="","",'入力(貼付）'!B790)</f>
      </c>
      <c r="F1456" s="83"/>
      <c r="G1456" s="83"/>
      <c r="H1456" s="83"/>
      <c r="I1456" s="83"/>
      <c r="J1456" s="84"/>
      <c r="K1456" s="85">
        <f>IF('入力(貼付）'!C790="","",'入力(貼付）'!E790)</f>
      </c>
      <c r="L1456" s="86"/>
      <c r="M1456" s="86"/>
      <c r="N1456" s="86"/>
      <c r="O1456" s="86"/>
      <c r="P1456" s="87"/>
    </row>
    <row r="1457" spans="1:16" s="47" customFormat="1" ht="25.5" customHeight="1">
      <c r="A1457" s="23">
        <v>785</v>
      </c>
      <c r="B1457" s="81">
        <f>IF('入力(貼付）'!A791="","",'入力(貼付）'!A791)</f>
      </c>
      <c r="C1457" s="81"/>
      <c r="D1457" s="81"/>
      <c r="E1457" s="82">
        <f>IF('入力(貼付）'!B791="","",'入力(貼付）'!B791)</f>
      </c>
      <c r="F1457" s="83"/>
      <c r="G1457" s="83"/>
      <c r="H1457" s="83"/>
      <c r="I1457" s="83"/>
      <c r="J1457" s="84"/>
      <c r="K1457" s="85">
        <f>IF('入力(貼付）'!C791="","",'入力(貼付）'!E791)</f>
      </c>
      <c r="L1457" s="86"/>
      <c r="M1457" s="86"/>
      <c r="N1457" s="86"/>
      <c r="O1457" s="86"/>
      <c r="P1457" s="87"/>
    </row>
    <row r="1458" spans="1:16" s="47" customFormat="1" ht="25.5" customHeight="1">
      <c r="A1458" s="23">
        <v>786</v>
      </c>
      <c r="B1458" s="81">
        <f>IF('入力(貼付）'!A792="","",'入力(貼付）'!A792)</f>
      </c>
      <c r="C1458" s="81"/>
      <c r="D1458" s="81"/>
      <c r="E1458" s="82">
        <f>IF('入力(貼付）'!B792="","",'入力(貼付）'!B792)</f>
      </c>
      <c r="F1458" s="83"/>
      <c r="G1458" s="83"/>
      <c r="H1458" s="83"/>
      <c r="I1458" s="83"/>
      <c r="J1458" s="84"/>
      <c r="K1458" s="85">
        <f>IF('入力(貼付）'!C792="","",'入力(貼付）'!E792)</f>
      </c>
      <c r="L1458" s="86"/>
      <c r="M1458" s="86"/>
      <c r="N1458" s="86"/>
      <c r="O1458" s="86"/>
      <c r="P1458" s="87"/>
    </row>
    <row r="1459" spans="1:16" s="47" customFormat="1" ht="25.5" customHeight="1">
      <c r="A1459" s="23">
        <v>787</v>
      </c>
      <c r="B1459" s="81">
        <f>IF('入力(貼付）'!A793="","",'入力(貼付）'!A793)</f>
      </c>
      <c r="C1459" s="81"/>
      <c r="D1459" s="81"/>
      <c r="E1459" s="82">
        <f>IF('入力(貼付）'!B793="","",'入力(貼付）'!B793)</f>
      </c>
      <c r="F1459" s="83"/>
      <c r="G1459" s="83"/>
      <c r="H1459" s="83"/>
      <c r="I1459" s="83"/>
      <c r="J1459" s="84"/>
      <c r="K1459" s="85">
        <f>IF('入力(貼付）'!C793="","",'入力(貼付）'!E793)</f>
      </c>
      <c r="L1459" s="86"/>
      <c r="M1459" s="86"/>
      <c r="N1459" s="86"/>
      <c r="O1459" s="86"/>
      <c r="P1459" s="87"/>
    </row>
    <row r="1460" spans="1:16" s="47" customFormat="1" ht="25.5" customHeight="1">
      <c r="A1460" s="23">
        <v>788</v>
      </c>
      <c r="B1460" s="81">
        <f>IF('入力(貼付）'!A794="","",'入力(貼付）'!A794)</f>
      </c>
      <c r="C1460" s="81"/>
      <c r="D1460" s="81"/>
      <c r="E1460" s="82">
        <f>IF('入力(貼付）'!B794="","",'入力(貼付）'!B794)</f>
      </c>
      <c r="F1460" s="83"/>
      <c r="G1460" s="83"/>
      <c r="H1460" s="83"/>
      <c r="I1460" s="83"/>
      <c r="J1460" s="84"/>
      <c r="K1460" s="85">
        <f>IF('入力(貼付）'!C794="","",'入力(貼付）'!E794)</f>
      </c>
      <c r="L1460" s="86"/>
      <c r="M1460" s="86"/>
      <c r="N1460" s="86"/>
      <c r="O1460" s="86"/>
      <c r="P1460" s="87"/>
    </row>
    <row r="1461" spans="1:16" s="47" customFormat="1" ht="25.5" customHeight="1">
      <c r="A1461" s="23">
        <v>789</v>
      </c>
      <c r="B1461" s="81">
        <f>IF('入力(貼付）'!A795="","",'入力(貼付）'!A795)</f>
      </c>
      <c r="C1461" s="81"/>
      <c r="D1461" s="81"/>
      <c r="E1461" s="82">
        <f>IF('入力(貼付）'!B795="","",'入力(貼付）'!B795)</f>
      </c>
      <c r="F1461" s="83"/>
      <c r="G1461" s="83"/>
      <c r="H1461" s="83"/>
      <c r="I1461" s="83"/>
      <c r="J1461" s="84"/>
      <c r="K1461" s="85">
        <f>IF('入力(貼付）'!C795="","",'入力(貼付）'!E795)</f>
      </c>
      <c r="L1461" s="86"/>
      <c r="M1461" s="86"/>
      <c r="N1461" s="86"/>
      <c r="O1461" s="86"/>
      <c r="P1461" s="87"/>
    </row>
    <row r="1462" spans="1:16" s="47" customFormat="1" ht="25.5" customHeight="1">
      <c r="A1462" s="23">
        <v>790</v>
      </c>
      <c r="B1462" s="81">
        <f>IF('入力(貼付）'!A796="","",'入力(貼付）'!A796)</f>
      </c>
      <c r="C1462" s="81"/>
      <c r="D1462" s="81"/>
      <c r="E1462" s="82">
        <f>IF('入力(貼付）'!B796="","",'入力(貼付）'!B796)</f>
      </c>
      <c r="F1462" s="83"/>
      <c r="G1462" s="83"/>
      <c r="H1462" s="83"/>
      <c r="I1462" s="83"/>
      <c r="J1462" s="84"/>
      <c r="K1462" s="85">
        <f>IF('入力(貼付）'!C796="","",'入力(貼付）'!E796)</f>
      </c>
      <c r="L1462" s="86"/>
      <c r="M1462" s="86"/>
      <c r="N1462" s="86"/>
      <c r="O1462" s="86"/>
      <c r="P1462" s="87"/>
    </row>
    <row r="1463" spans="1:16" s="47" customFormat="1" ht="25.5" customHeight="1">
      <c r="A1463" s="23">
        <v>791</v>
      </c>
      <c r="B1463" s="81">
        <f>IF('入力(貼付）'!A797="","",'入力(貼付）'!A797)</f>
      </c>
      <c r="C1463" s="81"/>
      <c r="D1463" s="81"/>
      <c r="E1463" s="82">
        <f>IF('入力(貼付）'!B797="","",'入力(貼付）'!B797)</f>
      </c>
      <c r="F1463" s="83"/>
      <c r="G1463" s="83"/>
      <c r="H1463" s="83"/>
      <c r="I1463" s="83"/>
      <c r="J1463" s="84"/>
      <c r="K1463" s="85">
        <f>IF('入力(貼付）'!C797="","",'入力(貼付）'!E797)</f>
      </c>
      <c r="L1463" s="86"/>
      <c r="M1463" s="86"/>
      <c r="N1463" s="86"/>
      <c r="O1463" s="86"/>
      <c r="P1463" s="87"/>
    </row>
    <row r="1464" spans="1:16" s="47" customFormat="1" ht="25.5" customHeight="1">
      <c r="A1464" s="23">
        <v>792</v>
      </c>
      <c r="B1464" s="81">
        <f>IF('入力(貼付）'!A798="","",'入力(貼付）'!A798)</f>
      </c>
      <c r="C1464" s="81"/>
      <c r="D1464" s="81"/>
      <c r="E1464" s="82">
        <f>IF('入力(貼付）'!B798="","",'入力(貼付）'!B798)</f>
      </c>
      <c r="F1464" s="83"/>
      <c r="G1464" s="83"/>
      <c r="H1464" s="83"/>
      <c r="I1464" s="83"/>
      <c r="J1464" s="84"/>
      <c r="K1464" s="85">
        <f>IF('入力(貼付）'!C798="","",'入力(貼付）'!E798)</f>
      </c>
      <c r="L1464" s="86"/>
      <c r="M1464" s="86"/>
      <c r="N1464" s="86"/>
      <c r="O1464" s="86"/>
      <c r="P1464" s="87"/>
    </row>
    <row r="1465" spans="1:16" s="47" customFormat="1" ht="25.5" customHeight="1">
      <c r="A1465" s="23">
        <v>793</v>
      </c>
      <c r="B1465" s="81">
        <f>IF('入力(貼付）'!A799="","",'入力(貼付）'!A799)</f>
      </c>
      <c r="C1465" s="81"/>
      <c r="D1465" s="81"/>
      <c r="E1465" s="82">
        <f>IF('入力(貼付）'!B799="","",'入力(貼付）'!B799)</f>
      </c>
      <c r="F1465" s="83"/>
      <c r="G1465" s="83"/>
      <c r="H1465" s="83"/>
      <c r="I1465" s="83"/>
      <c r="J1465" s="84"/>
      <c r="K1465" s="85">
        <f>IF('入力(貼付）'!C799="","",'入力(貼付）'!E799)</f>
      </c>
      <c r="L1465" s="86"/>
      <c r="M1465" s="86"/>
      <c r="N1465" s="86"/>
      <c r="O1465" s="86"/>
      <c r="P1465" s="87"/>
    </row>
    <row r="1466" spans="1:16" s="47" customFormat="1" ht="25.5" customHeight="1">
      <c r="A1466" s="23">
        <v>794</v>
      </c>
      <c r="B1466" s="81">
        <f>IF('入力(貼付）'!A800="","",'入力(貼付）'!A800)</f>
      </c>
      <c r="C1466" s="81"/>
      <c r="D1466" s="81"/>
      <c r="E1466" s="82">
        <f>IF('入力(貼付）'!B800="","",'入力(貼付）'!B800)</f>
      </c>
      <c r="F1466" s="83"/>
      <c r="G1466" s="83"/>
      <c r="H1466" s="83"/>
      <c r="I1466" s="83"/>
      <c r="J1466" s="84"/>
      <c r="K1466" s="85">
        <f>IF('入力(貼付）'!C800="","",'入力(貼付）'!E800)</f>
      </c>
      <c r="L1466" s="86"/>
      <c r="M1466" s="86"/>
      <c r="N1466" s="86"/>
      <c r="O1466" s="86"/>
      <c r="P1466" s="87"/>
    </row>
    <row r="1467" spans="1:16" s="47" customFormat="1" ht="25.5" customHeight="1">
      <c r="A1467" s="23">
        <v>795</v>
      </c>
      <c r="B1467" s="81">
        <f>IF('入力(貼付）'!A801="","",'入力(貼付）'!A801)</f>
      </c>
      <c r="C1467" s="81"/>
      <c r="D1467" s="81"/>
      <c r="E1467" s="82">
        <f>IF('入力(貼付）'!B801="","",'入力(貼付）'!B801)</f>
      </c>
      <c r="F1467" s="83"/>
      <c r="G1467" s="83"/>
      <c r="H1467" s="83"/>
      <c r="I1467" s="83"/>
      <c r="J1467" s="84"/>
      <c r="K1467" s="85">
        <f>IF('入力(貼付）'!C801="","",'入力(貼付）'!E801)</f>
      </c>
      <c r="L1467" s="86"/>
      <c r="M1467" s="86"/>
      <c r="N1467" s="86"/>
      <c r="O1467" s="86"/>
      <c r="P1467" s="87"/>
    </row>
    <row r="1468" spans="1:16" s="47" customFormat="1" ht="25.5" customHeight="1">
      <c r="A1468" s="23">
        <v>796</v>
      </c>
      <c r="B1468" s="81">
        <f>IF('入力(貼付）'!A802="","",'入力(貼付）'!A802)</f>
      </c>
      <c r="C1468" s="81"/>
      <c r="D1468" s="81"/>
      <c r="E1468" s="82">
        <f>IF('入力(貼付）'!B802="","",'入力(貼付）'!B802)</f>
      </c>
      <c r="F1468" s="83"/>
      <c r="G1468" s="83"/>
      <c r="H1468" s="83"/>
      <c r="I1468" s="83"/>
      <c r="J1468" s="84"/>
      <c r="K1468" s="85">
        <f>IF('入力(貼付）'!C802="","",'入力(貼付）'!E802)</f>
      </c>
      <c r="L1468" s="86"/>
      <c r="M1468" s="86"/>
      <c r="N1468" s="86"/>
      <c r="O1468" s="86"/>
      <c r="P1468" s="87"/>
    </row>
    <row r="1469" spans="1:16" s="47" customFormat="1" ht="25.5" customHeight="1">
      <c r="A1469" s="23">
        <v>797</v>
      </c>
      <c r="B1469" s="81">
        <f>IF('入力(貼付）'!A803="","",'入力(貼付）'!A803)</f>
      </c>
      <c r="C1469" s="81"/>
      <c r="D1469" s="81"/>
      <c r="E1469" s="82">
        <f>IF('入力(貼付）'!B803="","",'入力(貼付）'!B803)</f>
      </c>
      <c r="F1469" s="83"/>
      <c r="G1469" s="83"/>
      <c r="H1469" s="83"/>
      <c r="I1469" s="83"/>
      <c r="J1469" s="84"/>
      <c r="K1469" s="85">
        <f>IF('入力(貼付）'!C803="","",'入力(貼付）'!E803)</f>
      </c>
      <c r="L1469" s="86"/>
      <c r="M1469" s="86"/>
      <c r="N1469" s="86"/>
      <c r="O1469" s="86"/>
      <c r="P1469" s="87"/>
    </row>
    <row r="1470" spans="1:16" s="47" customFormat="1" ht="25.5" customHeight="1">
      <c r="A1470" s="23">
        <v>798</v>
      </c>
      <c r="B1470" s="81">
        <f>IF('入力(貼付）'!A804="","",'入力(貼付）'!A804)</f>
      </c>
      <c r="C1470" s="81"/>
      <c r="D1470" s="81"/>
      <c r="E1470" s="82">
        <f>IF('入力(貼付）'!B804="","",'入力(貼付）'!B804)</f>
      </c>
      <c r="F1470" s="83"/>
      <c r="G1470" s="83"/>
      <c r="H1470" s="83"/>
      <c r="I1470" s="83"/>
      <c r="J1470" s="84"/>
      <c r="K1470" s="85">
        <f>IF('入力(貼付）'!C804="","",'入力(貼付）'!E804)</f>
      </c>
      <c r="L1470" s="86"/>
      <c r="M1470" s="86"/>
      <c r="N1470" s="86"/>
      <c r="O1470" s="86"/>
      <c r="P1470" s="87"/>
    </row>
    <row r="1471" spans="1:16" s="47" customFormat="1" ht="25.5" customHeight="1">
      <c r="A1471" s="23">
        <v>799</v>
      </c>
      <c r="B1471" s="81">
        <f>IF('入力(貼付）'!A805="","",'入力(貼付）'!A805)</f>
      </c>
      <c r="C1471" s="81"/>
      <c r="D1471" s="81"/>
      <c r="E1471" s="82">
        <f>IF('入力(貼付）'!B805="","",'入力(貼付）'!B805)</f>
      </c>
      <c r="F1471" s="83"/>
      <c r="G1471" s="83"/>
      <c r="H1471" s="83"/>
      <c r="I1471" s="83"/>
      <c r="J1471" s="84"/>
      <c r="K1471" s="85">
        <f>IF('入力(貼付）'!C805="","",'入力(貼付）'!E805)</f>
      </c>
      <c r="L1471" s="86"/>
      <c r="M1471" s="86"/>
      <c r="N1471" s="86"/>
      <c r="O1471" s="86"/>
      <c r="P1471" s="87"/>
    </row>
    <row r="1472" spans="1:16" s="47" customFormat="1" ht="25.5" customHeight="1">
      <c r="A1472" s="23">
        <v>800</v>
      </c>
      <c r="B1472" s="81">
        <f>IF('入力(貼付）'!A806="","",'入力(貼付）'!A806)</f>
      </c>
      <c r="C1472" s="81"/>
      <c r="D1472" s="81"/>
      <c r="E1472" s="82">
        <f>IF('入力(貼付）'!B806="","",'入力(貼付）'!B806)</f>
      </c>
      <c r="F1472" s="83"/>
      <c r="G1472" s="83"/>
      <c r="H1472" s="83"/>
      <c r="I1472" s="83"/>
      <c r="J1472" s="84"/>
      <c r="K1472" s="85">
        <f>IF('入力(貼付）'!C806="","",'入力(貼付）'!E806)</f>
      </c>
      <c r="L1472" s="86"/>
      <c r="M1472" s="86"/>
      <c r="N1472" s="86"/>
      <c r="O1472" s="86"/>
      <c r="P1472" s="87"/>
    </row>
    <row r="1473" spans="1:16" s="47" customFormat="1" ht="25.5" customHeight="1">
      <c r="A1473" s="88" t="s">
        <v>12</v>
      </c>
      <c r="B1473" s="89"/>
      <c r="C1473" s="89"/>
      <c r="D1473" s="90"/>
      <c r="E1473" s="91">
        <f>IF(COUNT(B1453:D1472)=0,"",COUNT(B1453:D1472))</f>
      </c>
      <c r="F1473" s="92"/>
      <c r="G1473" s="92"/>
      <c r="H1473" s="92"/>
      <c r="I1473" s="92"/>
      <c r="J1473" s="11" t="s">
        <v>6</v>
      </c>
      <c r="K1473" s="85">
        <f>IF(SUM(K1453:P1472)=0,"",SUM(K1453:P1472))</f>
      </c>
      <c r="L1473" s="86"/>
      <c r="M1473" s="86"/>
      <c r="N1473" s="86"/>
      <c r="O1473" s="86"/>
      <c r="P1473" s="87"/>
    </row>
    <row r="1474" spans="1:16" s="47" customFormat="1" ht="13.5">
      <c r="A1474" s="38" t="s">
        <v>36</v>
      </c>
      <c r="B1474" s="38"/>
      <c r="C1474" s="38"/>
      <c r="D1474" s="38"/>
      <c r="E1474" s="38"/>
      <c r="F1474" s="38"/>
      <c r="G1474" s="7"/>
      <c r="H1474" s="7"/>
      <c r="I1474" s="7"/>
      <c r="J1474" s="7"/>
      <c r="K1474" s="4"/>
      <c r="L1474" s="4"/>
      <c r="M1474" s="4"/>
      <c r="N1474" s="4"/>
      <c r="O1474" s="39"/>
      <c r="P1474" s="4"/>
    </row>
    <row r="1475" spans="1:16" s="47" customFormat="1" ht="13.5">
      <c r="A1475" s="38" t="s">
        <v>37</v>
      </c>
      <c r="B1475" s="38"/>
      <c r="C1475" s="38"/>
      <c r="D1475" s="38"/>
      <c r="E1475" s="38"/>
      <c r="F1475" s="38"/>
      <c r="G1475" s="7"/>
      <c r="H1475" s="7"/>
      <c r="I1475" s="7"/>
      <c r="J1475" s="7"/>
      <c r="K1475" s="4"/>
      <c r="L1475" s="4"/>
      <c r="M1475" s="4"/>
      <c r="N1475" s="4"/>
      <c r="O1475" s="39"/>
      <c r="P1475" s="4"/>
    </row>
    <row r="1476" spans="1:16" s="47" customFormat="1" ht="13.5">
      <c r="A1476" s="38" t="s">
        <v>38</v>
      </c>
      <c r="B1476" s="38"/>
      <c r="C1476" s="38"/>
      <c r="D1476" s="38"/>
      <c r="E1476" s="38"/>
      <c r="F1476" s="38"/>
      <c r="G1476" s="7"/>
      <c r="H1476" s="7"/>
      <c r="I1476" s="7"/>
      <c r="J1476" s="7"/>
      <c r="K1476" s="4"/>
      <c r="L1476" s="4"/>
      <c r="M1476" s="4"/>
      <c r="N1476" s="4"/>
      <c r="O1476" s="39"/>
      <c r="P1476" s="4"/>
    </row>
    <row r="1477" spans="1:16" s="47" customFormat="1" ht="13.5">
      <c r="A1477" s="40" t="s">
        <v>39</v>
      </c>
      <c r="B1477" s="7"/>
      <c r="C1477" s="7"/>
      <c r="D1477" s="7"/>
      <c r="E1477" s="7"/>
      <c r="F1477" s="7"/>
      <c r="G1477" s="70" t="s">
        <v>40</v>
      </c>
      <c r="H1477" s="70"/>
      <c r="I1477" s="70"/>
      <c r="J1477" s="70"/>
      <c r="K1477" s="70"/>
      <c r="L1477" s="70"/>
      <c r="M1477" s="70"/>
      <c r="N1477" s="70"/>
      <c r="O1477" s="70"/>
      <c r="P1477" s="70"/>
    </row>
    <row r="1478" spans="1:16" s="47" customFormat="1" ht="25.5" customHeight="1">
      <c r="A1478" s="70" t="s">
        <v>41</v>
      </c>
      <c r="B1478" s="70"/>
      <c r="C1478" s="70" t="s">
        <v>42</v>
      </c>
      <c r="D1478" s="70"/>
      <c r="E1478" s="41"/>
      <c r="F1478" s="41"/>
      <c r="G1478" s="93">
        <f>IF(E1473="","",'入力(貼付）'!$D$2)</f>
      </c>
      <c r="H1478" s="93"/>
      <c r="I1478" s="88"/>
      <c r="J1478" s="42" t="s">
        <v>6</v>
      </c>
      <c r="K1478" s="94">
        <f>IF(K1473="","",'入力(貼付）'!$E$2)</f>
      </c>
      <c r="L1478" s="95"/>
      <c r="M1478" s="95"/>
      <c r="N1478" s="95"/>
      <c r="O1478" s="95"/>
      <c r="P1478" s="43" t="s">
        <v>43</v>
      </c>
    </row>
    <row r="1479" spans="1:16" s="47" customFormat="1" ht="22.5" customHeight="1">
      <c r="A1479" s="93"/>
      <c r="B1479" s="93"/>
      <c r="C1479" s="96"/>
      <c r="D1479" s="96"/>
      <c r="E1479" s="44"/>
      <c r="F1479" s="44"/>
      <c r="G1479" s="45"/>
      <c r="H1479" s="44"/>
      <c r="I1479" s="4"/>
      <c r="J1479" s="4"/>
      <c r="K1479" s="4"/>
      <c r="L1479" s="4"/>
      <c r="M1479" s="4"/>
      <c r="N1479" s="4"/>
      <c r="O1479" s="45"/>
      <c r="P1479" s="4"/>
    </row>
    <row r="1480" spans="1:16" s="47" customFormat="1" ht="22.5" customHeight="1">
      <c r="A1480" s="93"/>
      <c r="B1480" s="93"/>
      <c r="C1480" s="96"/>
      <c r="D1480" s="96"/>
      <c r="E1480" s="46"/>
      <c r="F1480" s="46"/>
      <c r="G1480" s="61" t="s">
        <v>92</v>
      </c>
      <c r="H1480" s="61"/>
      <c r="I1480" s="61"/>
      <c r="J1480" s="69">
        <f>IF(B1453="","",$J$37)</f>
      </c>
      <c r="K1480" s="69"/>
      <c r="L1480" s="69"/>
      <c r="M1480" s="69"/>
      <c r="N1480" s="69"/>
      <c r="O1480" s="69"/>
      <c r="P1480" s="69"/>
    </row>
    <row r="1481" spans="1:16" s="47" customFormat="1" ht="13.5">
      <c r="A1481" s="71" t="s">
        <v>90</v>
      </c>
      <c r="B1481" s="71"/>
      <c r="C1481" s="71"/>
      <c r="D1481" s="71"/>
      <c r="E1481" s="71"/>
      <c r="F1481" s="71"/>
      <c r="G1481" s="71"/>
      <c r="H1481" s="9"/>
      <c r="I1481" s="4"/>
      <c r="J1481" s="4"/>
      <c r="K1481" s="4"/>
      <c r="L1481" s="4"/>
      <c r="M1481" s="7" t="s">
        <v>15</v>
      </c>
      <c r="N1481" s="4"/>
      <c r="O1481" s="5"/>
      <c r="P1481" s="2"/>
    </row>
    <row r="1482" spans="1:16" s="47" customFormat="1" ht="13.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</row>
    <row r="1483" spans="1:111" s="1" customFormat="1" ht="24">
      <c r="A1483" s="72" t="s">
        <v>0</v>
      </c>
      <c r="B1483" s="72"/>
      <c r="C1483" s="72"/>
      <c r="D1483" s="72"/>
      <c r="E1483" s="72"/>
      <c r="F1483" s="72"/>
      <c r="G1483" s="72"/>
      <c r="H1483" s="72"/>
      <c r="I1483" s="72"/>
      <c r="J1483" s="72"/>
      <c r="K1483" s="72"/>
      <c r="L1483" s="72"/>
      <c r="M1483" s="72"/>
      <c r="N1483" s="72"/>
      <c r="O1483" s="72"/>
      <c r="P1483" s="72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  <c r="BF1483" s="3"/>
      <c r="BG1483" s="3"/>
      <c r="BH1483" s="3"/>
      <c r="BI1483" s="3"/>
      <c r="BJ1483" s="3"/>
      <c r="BK1483" s="3"/>
      <c r="BL1483" s="3"/>
      <c r="BM1483" s="3"/>
      <c r="BN1483" s="3"/>
      <c r="BO1483" s="3"/>
      <c r="BP1483" s="3"/>
      <c r="BQ1483" s="3"/>
      <c r="BR1483" s="3"/>
      <c r="BS1483" s="3"/>
      <c r="BT1483" s="3"/>
      <c r="BU1483" s="3"/>
      <c r="BV1483" s="3"/>
      <c r="BW1483" s="3"/>
      <c r="BX1483" s="3"/>
      <c r="BY1483" s="3"/>
      <c r="BZ1483" s="3"/>
      <c r="CA1483" s="3"/>
      <c r="CB1483" s="3"/>
      <c r="CC1483" s="3"/>
      <c r="CD1483" s="3"/>
      <c r="CE1483" s="3"/>
      <c r="CF1483" s="3"/>
      <c r="CG1483" s="3"/>
      <c r="CH1483" s="3"/>
      <c r="CI1483" s="3"/>
      <c r="CJ1483" s="3"/>
      <c r="CK1483" s="3"/>
      <c r="CL1483" s="3"/>
      <c r="CM1483" s="3"/>
      <c r="CN1483" s="3"/>
      <c r="CO1483" s="3"/>
      <c r="CP1483" s="3"/>
      <c r="CQ1483" s="3"/>
      <c r="CR1483" s="3"/>
      <c r="CS1483" s="3"/>
      <c r="CT1483" s="3"/>
      <c r="CU1483" s="3"/>
      <c r="CV1483" s="3"/>
      <c r="CW1483" s="3"/>
      <c r="CX1483" s="3"/>
      <c r="CY1483" s="3"/>
      <c r="CZ1483" s="3"/>
      <c r="DA1483" s="3"/>
      <c r="DB1483" s="3"/>
      <c r="DC1483" s="3"/>
      <c r="DD1483" s="3"/>
      <c r="DE1483" s="3"/>
      <c r="DF1483" s="3"/>
      <c r="DG1483" s="3"/>
    </row>
    <row r="1484" spans="1:16" s="47" customFormat="1" ht="13.5">
      <c r="A1484" s="6"/>
      <c r="B1484" s="6"/>
      <c r="C1484" s="6"/>
      <c r="D1484" s="2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2"/>
      <c r="P1484" s="4"/>
    </row>
    <row r="1485" spans="1:16" s="47" customFormat="1" ht="22.5" customHeight="1">
      <c r="A1485" s="73" t="s">
        <v>10</v>
      </c>
      <c r="B1485" s="73"/>
      <c r="C1485" s="73"/>
      <c r="D1485" s="73"/>
      <c r="E1485" s="74" t="s">
        <v>8</v>
      </c>
      <c r="F1485" s="74"/>
      <c r="G1485" s="74"/>
      <c r="H1485" s="74" t="s">
        <v>1</v>
      </c>
      <c r="I1485" s="74"/>
      <c r="J1485" s="74"/>
      <c r="K1485" s="74" t="s">
        <v>13</v>
      </c>
      <c r="L1485" s="74"/>
      <c r="M1485" s="74"/>
      <c r="N1485" s="74" t="s">
        <v>3</v>
      </c>
      <c r="O1485" s="74"/>
      <c r="P1485" s="74"/>
    </row>
    <row r="1486" spans="1:16" s="47" customFormat="1" ht="25.5" customHeight="1">
      <c r="A1486" s="75">
        <f>IF($M1486="","",'入力(貼付）'!$A$2)</f>
      </c>
      <c r="B1486" s="75"/>
      <c r="C1486" s="75"/>
      <c r="D1486" s="75"/>
      <c r="E1486" s="76">
        <f>IF($M1486="","",'入力(貼付）'!$B$2)</f>
      </c>
      <c r="F1486" s="76"/>
      <c r="G1486" s="76"/>
      <c r="H1486" s="76">
        <f>IF($M1486="","",'入力(貼付）'!$C$2)</f>
      </c>
      <c r="I1486" s="76"/>
      <c r="J1486" s="76"/>
      <c r="K1486" s="37">
        <f>IF($M1486="","",41)</f>
      </c>
      <c r="L1486" s="26" t="s">
        <v>26</v>
      </c>
      <c r="M1486" s="36">
        <f>IF('入力(貼付）'!$F$2&lt;41,"",'入力(貼付）'!$F$2)</f>
      </c>
      <c r="N1486" s="77">
        <f>IF(K1486="","",30)</f>
      </c>
      <c r="O1486" s="77"/>
      <c r="P1486" s="77"/>
    </row>
    <row r="1487" spans="1:16" s="47" customFormat="1" ht="25.5" customHeight="1">
      <c r="A1487" s="74" t="s">
        <v>2</v>
      </c>
      <c r="B1487" s="74"/>
      <c r="C1487" s="74"/>
      <c r="D1487" s="74"/>
      <c r="E1487" s="78">
        <f>IF(M1486="","",$E$7)</f>
      </c>
      <c r="F1487" s="79"/>
      <c r="G1487" s="79"/>
      <c r="H1487" s="79"/>
      <c r="I1487" s="79"/>
      <c r="J1487" s="79"/>
      <c r="K1487" s="79"/>
      <c r="L1487" s="79"/>
      <c r="M1487" s="79"/>
      <c r="N1487" s="79"/>
      <c r="O1487" s="79"/>
      <c r="P1487" s="80"/>
    </row>
    <row r="1488" spans="1:16" s="47" customFormat="1" ht="16.5" customHeight="1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2"/>
      <c r="P1488" s="10" t="s">
        <v>14</v>
      </c>
    </row>
    <row r="1489" spans="1:16" s="47" customFormat="1" ht="22.5" customHeight="1">
      <c r="A1489" s="8" t="s">
        <v>4</v>
      </c>
      <c r="B1489" s="70" t="s">
        <v>7</v>
      </c>
      <c r="C1489" s="70"/>
      <c r="D1489" s="70"/>
      <c r="E1489" s="70" t="s">
        <v>9</v>
      </c>
      <c r="F1489" s="70"/>
      <c r="G1489" s="70"/>
      <c r="H1489" s="70"/>
      <c r="I1489" s="70"/>
      <c r="J1489" s="70"/>
      <c r="K1489" s="70" t="s">
        <v>5</v>
      </c>
      <c r="L1489" s="70"/>
      <c r="M1489" s="70"/>
      <c r="N1489" s="70"/>
      <c r="O1489" s="70"/>
      <c r="P1489" s="70"/>
    </row>
    <row r="1490" spans="1:16" s="47" customFormat="1" ht="25.5" customHeight="1">
      <c r="A1490" s="23">
        <v>801</v>
      </c>
      <c r="B1490" s="81">
        <f>IF('入力(貼付）'!A807="","",'入力(貼付）'!A807)</f>
      </c>
      <c r="C1490" s="81"/>
      <c r="D1490" s="81"/>
      <c r="E1490" s="82">
        <f>IF('入力(貼付）'!B807="","",'入力(貼付）'!B807)</f>
      </c>
      <c r="F1490" s="83"/>
      <c r="G1490" s="83"/>
      <c r="H1490" s="83"/>
      <c r="I1490" s="83"/>
      <c r="J1490" s="84"/>
      <c r="K1490" s="85">
        <f>IF('入力(貼付）'!C807="","",'入力(貼付）'!E807)</f>
      </c>
      <c r="L1490" s="86"/>
      <c r="M1490" s="86"/>
      <c r="N1490" s="86"/>
      <c r="O1490" s="86"/>
      <c r="P1490" s="87"/>
    </row>
    <row r="1491" spans="1:16" s="47" customFormat="1" ht="25.5" customHeight="1">
      <c r="A1491" s="23">
        <v>802</v>
      </c>
      <c r="B1491" s="81">
        <f>IF('入力(貼付）'!A808="","",'入力(貼付）'!A808)</f>
      </c>
      <c r="C1491" s="81"/>
      <c r="D1491" s="81"/>
      <c r="E1491" s="82">
        <f>IF('入力(貼付）'!B808="","",'入力(貼付）'!B808)</f>
      </c>
      <c r="F1491" s="83"/>
      <c r="G1491" s="83"/>
      <c r="H1491" s="83"/>
      <c r="I1491" s="83"/>
      <c r="J1491" s="84"/>
      <c r="K1491" s="85">
        <f>IF('入力(貼付）'!C808="","",'入力(貼付）'!E808)</f>
      </c>
      <c r="L1491" s="86"/>
      <c r="M1491" s="86"/>
      <c r="N1491" s="86"/>
      <c r="O1491" s="86"/>
      <c r="P1491" s="87"/>
    </row>
    <row r="1492" spans="1:16" s="47" customFormat="1" ht="25.5" customHeight="1">
      <c r="A1492" s="23">
        <v>803</v>
      </c>
      <c r="B1492" s="81">
        <f>IF('入力(貼付）'!A809="","",'入力(貼付）'!A809)</f>
      </c>
      <c r="C1492" s="81"/>
      <c r="D1492" s="81"/>
      <c r="E1492" s="82">
        <f>IF('入力(貼付）'!B809="","",'入力(貼付）'!B809)</f>
      </c>
      <c r="F1492" s="83"/>
      <c r="G1492" s="83"/>
      <c r="H1492" s="83"/>
      <c r="I1492" s="83"/>
      <c r="J1492" s="84"/>
      <c r="K1492" s="85">
        <f>IF('入力(貼付）'!C809="","",'入力(貼付）'!E809)</f>
      </c>
      <c r="L1492" s="86"/>
      <c r="M1492" s="86"/>
      <c r="N1492" s="86"/>
      <c r="O1492" s="86"/>
      <c r="P1492" s="87"/>
    </row>
    <row r="1493" spans="1:16" s="47" customFormat="1" ht="25.5" customHeight="1">
      <c r="A1493" s="23">
        <v>804</v>
      </c>
      <c r="B1493" s="81">
        <f>IF('入力(貼付）'!A810="","",'入力(貼付）'!A810)</f>
      </c>
      <c r="C1493" s="81"/>
      <c r="D1493" s="81"/>
      <c r="E1493" s="82">
        <f>IF('入力(貼付）'!B810="","",'入力(貼付）'!B810)</f>
      </c>
      <c r="F1493" s="83"/>
      <c r="G1493" s="83"/>
      <c r="H1493" s="83"/>
      <c r="I1493" s="83"/>
      <c r="J1493" s="84"/>
      <c r="K1493" s="85">
        <f>IF('入力(貼付）'!C810="","",'入力(貼付）'!E810)</f>
      </c>
      <c r="L1493" s="86"/>
      <c r="M1493" s="86"/>
      <c r="N1493" s="86"/>
      <c r="O1493" s="86"/>
      <c r="P1493" s="87"/>
    </row>
    <row r="1494" spans="1:16" s="47" customFormat="1" ht="25.5" customHeight="1">
      <c r="A1494" s="23">
        <v>805</v>
      </c>
      <c r="B1494" s="81">
        <f>IF('入力(貼付）'!A811="","",'入力(貼付）'!A811)</f>
      </c>
      <c r="C1494" s="81"/>
      <c r="D1494" s="81"/>
      <c r="E1494" s="82">
        <f>IF('入力(貼付）'!B811="","",'入力(貼付）'!B811)</f>
      </c>
      <c r="F1494" s="83"/>
      <c r="G1494" s="83"/>
      <c r="H1494" s="83"/>
      <c r="I1494" s="83"/>
      <c r="J1494" s="84"/>
      <c r="K1494" s="85">
        <f>IF('入力(貼付）'!C811="","",'入力(貼付）'!E811)</f>
      </c>
      <c r="L1494" s="86"/>
      <c r="M1494" s="86"/>
      <c r="N1494" s="86"/>
      <c r="O1494" s="86"/>
      <c r="P1494" s="87"/>
    </row>
    <row r="1495" spans="1:16" s="47" customFormat="1" ht="25.5" customHeight="1">
      <c r="A1495" s="23">
        <v>806</v>
      </c>
      <c r="B1495" s="81">
        <f>IF('入力(貼付）'!A812="","",'入力(貼付）'!A812)</f>
      </c>
      <c r="C1495" s="81"/>
      <c r="D1495" s="81"/>
      <c r="E1495" s="82">
        <f>IF('入力(貼付）'!B812="","",'入力(貼付）'!B812)</f>
      </c>
      <c r="F1495" s="83"/>
      <c r="G1495" s="83"/>
      <c r="H1495" s="83"/>
      <c r="I1495" s="83"/>
      <c r="J1495" s="84"/>
      <c r="K1495" s="85">
        <f>IF('入力(貼付）'!C812="","",'入力(貼付）'!E812)</f>
      </c>
      <c r="L1495" s="86"/>
      <c r="M1495" s="86"/>
      <c r="N1495" s="86"/>
      <c r="O1495" s="86"/>
      <c r="P1495" s="87"/>
    </row>
    <row r="1496" spans="1:16" s="47" customFormat="1" ht="25.5" customHeight="1">
      <c r="A1496" s="23">
        <v>807</v>
      </c>
      <c r="B1496" s="81">
        <f>IF('入力(貼付）'!A813="","",'入力(貼付）'!A813)</f>
      </c>
      <c r="C1496" s="81"/>
      <c r="D1496" s="81"/>
      <c r="E1496" s="82">
        <f>IF('入力(貼付）'!B813="","",'入力(貼付）'!B813)</f>
      </c>
      <c r="F1496" s="83"/>
      <c r="G1496" s="83"/>
      <c r="H1496" s="83"/>
      <c r="I1496" s="83"/>
      <c r="J1496" s="84"/>
      <c r="K1496" s="85">
        <f>IF('入力(貼付）'!C813="","",'入力(貼付）'!E813)</f>
      </c>
      <c r="L1496" s="86"/>
      <c r="M1496" s="86"/>
      <c r="N1496" s="86"/>
      <c r="O1496" s="86"/>
      <c r="P1496" s="87"/>
    </row>
    <row r="1497" spans="1:16" s="47" customFormat="1" ht="25.5" customHeight="1">
      <c r="A1497" s="23">
        <v>808</v>
      </c>
      <c r="B1497" s="81">
        <f>IF('入力(貼付）'!A814="","",'入力(貼付）'!A814)</f>
      </c>
      <c r="C1497" s="81"/>
      <c r="D1497" s="81"/>
      <c r="E1497" s="82">
        <f>IF('入力(貼付）'!B814="","",'入力(貼付）'!B814)</f>
      </c>
      <c r="F1497" s="83"/>
      <c r="G1497" s="83"/>
      <c r="H1497" s="83"/>
      <c r="I1497" s="83"/>
      <c r="J1497" s="84"/>
      <c r="K1497" s="85">
        <f>IF('入力(貼付）'!C814="","",'入力(貼付）'!E814)</f>
      </c>
      <c r="L1497" s="86"/>
      <c r="M1497" s="86"/>
      <c r="N1497" s="86"/>
      <c r="O1497" s="86"/>
      <c r="P1497" s="87"/>
    </row>
    <row r="1498" spans="1:16" s="47" customFormat="1" ht="25.5" customHeight="1">
      <c r="A1498" s="23">
        <v>809</v>
      </c>
      <c r="B1498" s="81">
        <f>IF('入力(貼付）'!A815="","",'入力(貼付）'!A815)</f>
      </c>
      <c r="C1498" s="81"/>
      <c r="D1498" s="81"/>
      <c r="E1498" s="82">
        <f>IF('入力(貼付）'!B815="","",'入力(貼付）'!B815)</f>
      </c>
      <c r="F1498" s="83"/>
      <c r="G1498" s="83"/>
      <c r="H1498" s="83"/>
      <c r="I1498" s="83"/>
      <c r="J1498" s="84"/>
      <c r="K1498" s="85">
        <f>IF('入力(貼付）'!C815="","",'入力(貼付）'!E815)</f>
      </c>
      <c r="L1498" s="86"/>
      <c r="M1498" s="86"/>
      <c r="N1498" s="86"/>
      <c r="O1498" s="86"/>
      <c r="P1498" s="87"/>
    </row>
    <row r="1499" spans="1:16" s="47" customFormat="1" ht="25.5" customHeight="1">
      <c r="A1499" s="23">
        <v>810</v>
      </c>
      <c r="B1499" s="81">
        <f>IF('入力(貼付）'!A816="","",'入力(貼付）'!A816)</f>
      </c>
      <c r="C1499" s="81"/>
      <c r="D1499" s="81"/>
      <c r="E1499" s="82">
        <f>IF('入力(貼付）'!B816="","",'入力(貼付）'!B816)</f>
      </c>
      <c r="F1499" s="83"/>
      <c r="G1499" s="83"/>
      <c r="H1499" s="83"/>
      <c r="I1499" s="83"/>
      <c r="J1499" s="84"/>
      <c r="K1499" s="85">
        <f>IF('入力(貼付）'!C816="","",'入力(貼付）'!E816)</f>
      </c>
      <c r="L1499" s="86"/>
      <c r="M1499" s="86"/>
      <c r="N1499" s="86"/>
      <c r="O1499" s="86"/>
      <c r="P1499" s="87"/>
    </row>
    <row r="1500" spans="1:16" s="47" customFormat="1" ht="25.5" customHeight="1">
      <c r="A1500" s="23">
        <v>811</v>
      </c>
      <c r="B1500" s="81">
        <f>IF('入力(貼付）'!A817="","",'入力(貼付）'!A817)</f>
      </c>
      <c r="C1500" s="81"/>
      <c r="D1500" s="81"/>
      <c r="E1500" s="82">
        <f>IF('入力(貼付）'!B817="","",'入力(貼付）'!B817)</f>
      </c>
      <c r="F1500" s="83"/>
      <c r="G1500" s="83"/>
      <c r="H1500" s="83"/>
      <c r="I1500" s="83"/>
      <c r="J1500" s="84"/>
      <c r="K1500" s="85">
        <f>IF('入力(貼付）'!C817="","",'入力(貼付）'!E817)</f>
      </c>
      <c r="L1500" s="86"/>
      <c r="M1500" s="86"/>
      <c r="N1500" s="86"/>
      <c r="O1500" s="86"/>
      <c r="P1500" s="87"/>
    </row>
    <row r="1501" spans="1:16" s="47" customFormat="1" ht="25.5" customHeight="1">
      <c r="A1501" s="23">
        <v>812</v>
      </c>
      <c r="B1501" s="81">
        <f>IF('入力(貼付）'!A818="","",'入力(貼付）'!A818)</f>
      </c>
      <c r="C1501" s="81"/>
      <c r="D1501" s="81"/>
      <c r="E1501" s="82">
        <f>IF('入力(貼付）'!B818="","",'入力(貼付）'!B818)</f>
      </c>
      <c r="F1501" s="83"/>
      <c r="G1501" s="83"/>
      <c r="H1501" s="83"/>
      <c r="I1501" s="83"/>
      <c r="J1501" s="84"/>
      <c r="K1501" s="85">
        <f>IF('入力(貼付）'!C818="","",'入力(貼付）'!E818)</f>
      </c>
      <c r="L1501" s="86"/>
      <c r="M1501" s="86"/>
      <c r="N1501" s="86"/>
      <c r="O1501" s="86"/>
      <c r="P1501" s="87"/>
    </row>
    <row r="1502" spans="1:16" s="47" customFormat="1" ht="25.5" customHeight="1">
      <c r="A1502" s="23">
        <v>813</v>
      </c>
      <c r="B1502" s="81">
        <f>IF('入力(貼付）'!A819="","",'入力(貼付）'!A819)</f>
      </c>
      <c r="C1502" s="81"/>
      <c r="D1502" s="81"/>
      <c r="E1502" s="82">
        <f>IF('入力(貼付）'!B819="","",'入力(貼付）'!B819)</f>
      </c>
      <c r="F1502" s="83"/>
      <c r="G1502" s="83"/>
      <c r="H1502" s="83"/>
      <c r="I1502" s="83"/>
      <c r="J1502" s="84"/>
      <c r="K1502" s="85">
        <f>IF('入力(貼付）'!C819="","",'入力(貼付）'!E819)</f>
      </c>
      <c r="L1502" s="86"/>
      <c r="M1502" s="86"/>
      <c r="N1502" s="86"/>
      <c r="O1502" s="86"/>
      <c r="P1502" s="87"/>
    </row>
    <row r="1503" spans="1:16" s="47" customFormat="1" ht="25.5" customHeight="1">
      <c r="A1503" s="23">
        <v>814</v>
      </c>
      <c r="B1503" s="81">
        <f>IF('入力(貼付）'!A820="","",'入力(貼付）'!A820)</f>
      </c>
      <c r="C1503" s="81"/>
      <c r="D1503" s="81"/>
      <c r="E1503" s="82">
        <f>IF('入力(貼付）'!B820="","",'入力(貼付）'!B820)</f>
      </c>
      <c r="F1503" s="83"/>
      <c r="G1503" s="83"/>
      <c r="H1503" s="83"/>
      <c r="I1503" s="83"/>
      <c r="J1503" s="84"/>
      <c r="K1503" s="85">
        <f>IF('入力(貼付）'!C820="","",'入力(貼付）'!E820)</f>
      </c>
      <c r="L1503" s="86"/>
      <c r="M1503" s="86"/>
      <c r="N1503" s="86"/>
      <c r="O1503" s="86"/>
      <c r="P1503" s="87"/>
    </row>
    <row r="1504" spans="1:16" s="47" customFormat="1" ht="25.5" customHeight="1">
      <c r="A1504" s="23">
        <v>815</v>
      </c>
      <c r="B1504" s="81">
        <f>IF('入力(貼付）'!A821="","",'入力(貼付）'!A821)</f>
      </c>
      <c r="C1504" s="81"/>
      <c r="D1504" s="81"/>
      <c r="E1504" s="82">
        <f>IF('入力(貼付）'!B821="","",'入力(貼付）'!B821)</f>
      </c>
      <c r="F1504" s="83"/>
      <c r="G1504" s="83"/>
      <c r="H1504" s="83"/>
      <c r="I1504" s="83"/>
      <c r="J1504" s="84"/>
      <c r="K1504" s="85">
        <f>IF('入力(貼付）'!C821="","",'入力(貼付）'!E821)</f>
      </c>
      <c r="L1504" s="86"/>
      <c r="M1504" s="86"/>
      <c r="N1504" s="86"/>
      <c r="O1504" s="86"/>
      <c r="P1504" s="87"/>
    </row>
    <row r="1505" spans="1:16" s="47" customFormat="1" ht="25.5" customHeight="1">
      <c r="A1505" s="23">
        <v>816</v>
      </c>
      <c r="B1505" s="81">
        <f>IF('入力(貼付）'!A822="","",'入力(貼付）'!A822)</f>
      </c>
      <c r="C1505" s="81"/>
      <c r="D1505" s="81"/>
      <c r="E1505" s="82">
        <f>IF('入力(貼付）'!B822="","",'入力(貼付）'!B822)</f>
      </c>
      <c r="F1505" s="83"/>
      <c r="G1505" s="83"/>
      <c r="H1505" s="83"/>
      <c r="I1505" s="83"/>
      <c r="J1505" s="84"/>
      <c r="K1505" s="85">
        <f>IF('入力(貼付）'!C822="","",'入力(貼付）'!E822)</f>
      </c>
      <c r="L1505" s="86"/>
      <c r="M1505" s="86"/>
      <c r="N1505" s="86"/>
      <c r="O1505" s="86"/>
      <c r="P1505" s="87"/>
    </row>
    <row r="1506" spans="1:16" s="47" customFormat="1" ht="25.5" customHeight="1">
      <c r="A1506" s="23">
        <v>817</v>
      </c>
      <c r="B1506" s="81">
        <f>IF('入力(貼付）'!A823="","",'入力(貼付）'!A823)</f>
      </c>
      <c r="C1506" s="81"/>
      <c r="D1506" s="81"/>
      <c r="E1506" s="82">
        <f>IF('入力(貼付）'!B823="","",'入力(貼付）'!B823)</f>
      </c>
      <c r="F1506" s="83"/>
      <c r="G1506" s="83"/>
      <c r="H1506" s="83"/>
      <c r="I1506" s="83"/>
      <c r="J1506" s="84"/>
      <c r="K1506" s="85">
        <f>IF('入力(貼付）'!C823="","",'入力(貼付）'!E823)</f>
      </c>
      <c r="L1506" s="86"/>
      <c r="M1506" s="86"/>
      <c r="N1506" s="86"/>
      <c r="O1506" s="86"/>
      <c r="P1506" s="87"/>
    </row>
    <row r="1507" spans="1:16" s="47" customFormat="1" ht="25.5" customHeight="1">
      <c r="A1507" s="23">
        <v>818</v>
      </c>
      <c r="B1507" s="81">
        <f>IF('入力(貼付）'!A824="","",'入力(貼付）'!A824)</f>
      </c>
      <c r="C1507" s="81"/>
      <c r="D1507" s="81"/>
      <c r="E1507" s="82">
        <f>IF('入力(貼付）'!B824="","",'入力(貼付）'!B824)</f>
      </c>
      <c r="F1507" s="83"/>
      <c r="G1507" s="83"/>
      <c r="H1507" s="83"/>
      <c r="I1507" s="83"/>
      <c r="J1507" s="84"/>
      <c r="K1507" s="85">
        <f>IF('入力(貼付）'!C824="","",'入力(貼付）'!E824)</f>
      </c>
      <c r="L1507" s="86"/>
      <c r="M1507" s="86"/>
      <c r="N1507" s="86"/>
      <c r="O1507" s="86"/>
      <c r="P1507" s="87"/>
    </row>
    <row r="1508" spans="1:16" s="47" customFormat="1" ht="25.5" customHeight="1">
      <c r="A1508" s="23">
        <v>819</v>
      </c>
      <c r="B1508" s="81">
        <f>IF('入力(貼付）'!A825="","",'入力(貼付）'!A825)</f>
      </c>
      <c r="C1508" s="81"/>
      <c r="D1508" s="81"/>
      <c r="E1508" s="82">
        <f>IF('入力(貼付）'!B825="","",'入力(貼付）'!B825)</f>
      </c>
      <c r="F1508" s="83"/>
      <c r="G1508" s="83"/>
      <c r="H1508" s="83"/>
      <c r="I1508" s="83"/>
      <c r="J1508" s="84"/>
      <c r="K1508" s="85">
        <f>IF('入力(貼付）'!C825="","",'入力(貼付）'!E825)</f>
      </c>
      <c r="L1508" s="86"/>
      <c r="M1508" s="86"/>
      <c r="N1508" s="86"/>
      <c r="O1508" s="86"/>
      <c r="P1508" s="87"/>
    </row>
    <row r="1509" spans="1:16" s="47" customFormat="1" ht="25.5" customHeight="1">
      <c r="A1509" s="23">
        <v>820</v>
      </c>
      <c r="B1509" s="81">
        <f>IF('入力(貼付）'!A826="","",'入力(貼付）'!A826)</f>
      </c>
      <c r="C1509" s="81"/>
      <c r="D1509" s="81"/>
      <c r="E1509" s="82">
        <f>IF('入力(貼付）'!B826="","",'入力(貼付）'!B826)</f>
      </c>
      <c r="F1509" s="83"/>
      <c r="G1509" s="83"/>
      <c r="H1509" s="83"/>
      <c r="I1509" s="83"/>
      <c r="J1509" s="84"/>
      <c r="K1509" s="85">
        <f>IF('入力(貼付）'!C826="","",'入力(貼付）'!E826)</f>
      </c>
      <c r="L1509" s="86"/>
      <c r="M1509" s="86"/>
      <c r="N1509" s="86"/>
      <c r="O1509" s="86"/>
      <c r="P1509" s="87"/>
    </row>
    <row r="1510" spans="1:16" s="47" customFormat="1" ht="25.5" customHeight="1">
      <c r="A1510" s="88" t="s">
        <v>12</v>
      </c>
      <c r="B1510" s="89"/>
      <c r="C1510" s="89"/>
      <c r="D1510" s="90"/>
      <c r="E1510" s="91">
        <f>IF(COUNT(B1490:D1509)=0,"",COUNT(B1490:D1509))</f>
      </c>
      <c r="F1510" s="92"/>
      <c r="G1510" s="92"/>
      <c r="H1510" s="92"/>
      <c r="I1510" s="92"/>
      <c r="J1510" s="11" t="s">
        <v>6</v>
      </c>
      <c r="K1510" s="85">
        <f>IF(SUM(K1490:P1509)=0,"",SUM(K1490:P1509))</f>
      </c>
      <c r="L1510" s="86"/>
      <c r="M1510" s="86"/>
      <c r="N1510" s="86"/>
      <c r="O1510" s="86"/>
      <c r="P1510" s="87"/>
    </row>
    <row r="1511" spans="1:16" s="47" customFormat="1" ht="13.5">
      <c r="A1511" s="38" t="s">
        <v>36</v>
      </c>
      <c r="B1511" s="38"/>
      <c r="C1511" s="38"/>
      <c r="D1511" s="38"/>
      <c r="E1511" s="38"/>
      <c r="F1511" s="38"/>
      <c r="G1511" s="7"/>
      <c r="H1511" s="7"/>
      <c r="I1511" s="7"/>
      <c r="J1511" s="7"/>
      <c r="K1511" s="4"/>
      <c r="L1511" s="4"/>
      <c r="M1511" s="4"/>
      <c r="N1511" s="4"/>
      <c r="O1511" s="39"/>
      <c r="P1511" s="4"/>
    </row>
    <row r="1512" spans="1:16" s="47" customFormat="1" ht="13.5">
      <c r="A1512" s="38" t="s">
        <v>37</v>
      </c>
      <c r="B1512" s="38"/>
      <c r="C1512" s="38"/>
      <c r="D1512" s="38"/>
      <c r="E1512" s="38"/>
      <c r="F1512" s="38"/>
      <c r="G1512" s="7"/>
      <c r="H1512" s="7"/>
      <c r="I1512" s="7"/>
      <c r="J1512" s="7"/>
      <c r="K1512" s="4"/>
      <c r="L1512" s="4"/>
      <c r="M1512" s="4"/>
      <c r="N1512" s="4"/>
      <c r="O1512" s="39"/>
      <c r="P1512" s="4"/>
    </row>
    <row r="1513" spans="1:16" s="47" customFormat="1" ht="13.5">
      <c r="A1513" s="38" t="s">
        <v>38</v>
      </c>
      <c r="B1513" s="38"/>
      <c r="C1513" s="38"/>
      <c r="D1513" s="38"/>
      <c r="E1513" s="38"/>
      <c r="F1513" s="38"/>
      <c r="G1513" s="7"/>
      <c r="H1513" s="7"/>
      <c r="I1513" s="7"/>
      <c r="J1513" s="7"/>
      <c r="K1513" s="4"/>
      <c r="L1513" s="4"/>
      <c r="M1513" s="4"/>
      <c r="N1513" s="4"/>
      <c r="O1513" s="39"/>
      <c r="P1513" s="4"/>
    </row>
    <row r="1514" spans="1:16" s="47" customFormat="1" ht="13.5">
      <c r="A1514" s="40" t="s">
        <v>39</v>
      </c>
      <c r="B1514" s="7"/>
      <c r="C1514" s="7"/>
      <c r="D1514" s="7"/>
      <c r="E1514" s="7"/>
      <c r="F1514" s="7"/>
      <c r="G1514" s="70" t="s">
        <v>40</v>
      </c>
      <c r="H1514" s="70"/>
      <c r="I1514" s="70"/>
      <c r="J1514" s="70"/>
      <c r="K1514" s="70"/>
      <c r="L1514" s="70"/>
      <c r="M1514" s="70"/>
      <c r="N1514" s="70"/>
      <c r="O1514" s="70"/>
      <c r="P1514" s="70"/>
    </row>
    <row r="1515" spans="1:16" s="47" customFormat="1" ht="25.5" customHeight="1">
      <c r="A1515" s="70" t="s">
        <v>41</v>
      </c>
      <c r="B1515" s="70"/>
      <c r="C1515" s="70" t="s">
        <v>42</v>
      </c>
      <c r="D1515" s="70"/>
      <c r="E1515" s="41"/>
      <c r="F1515" s="41"/>
      <c r="G1515" s="93">
        <f>IF(E1510="","",'入力(貼付）'!$D$2)</f>
      </c>
      <c r="H1515" s="93"/>
      <c r="I1515" s="88"/>
      <c r="J1515" s="42" t="s">
        <v>6</v>
      </c>
      <c r="K1515" s="94">
        <f>IF(K1510="","",'入力(貼付）'!$E$2)</f>
      </c>
      <c r="L1515" s="95"/>
      <c r="M1515" s="95"/>
      <c r="N1515" s="95"/>
      <c r="O1515" s="95"/>
      <c r="P1515" s="43" t="s">
        <v>43</v>
      </c>
    </row>
    <row r="1516" spans="1:16" s="47" customFormat="1" ht="22.5" customHeight="1">
      <c r="A1516" s="93"/>
      <c r="B1516" s="93"/>
      <c r="C1516" s="96"/>
      <c r="D1516" s="96"/>
      <c r="E1516" s="44"/>
      <c r="F1516" s="44"/>
      <c r="G1516" s="45"/>
      <c r="H1516" s="44"/>
      <c r="I1516" s="4"/>
      <c r="J1516" s="4"/>
      <c r="K1516" s="4"/>
      <c r="L1516" s="4"/>
      <c r="M1516" s="4"/>
      <c r="N1516" s="4"/>
      <c r="O1516" s="45"/>
      <c r="P1516" s="4"/>
    </row>
    <row r="1517" spans="1:16" s="47" customFormat="1" ht="22.5" customHeight="1">
      <c r="A1517" s="93"/>
      <c r="B1517" s="93"/>
      <c r="C1517" s="96"/>
      <c r="D1517" s="96"/>
      <c r="E1517" s="46"/>
      <c r="F1517" s="46"/>
      <c r="G1517" s="61" t="s">
        <v>92</v>
      </c>
      <c r="H1517" s="61"/>
      <c r="I1517" s="61"/>
      <c r="J1517" s="69">
        <f>IF(B1490="","",$J$37)</f>
      </c>
      <c r="K1517" s="69"/>
      <c r="L1517" s="69"/>
      <c r="M1517" s="69"/>
      <c r="N1517" s="69"/>
      <c r="O1517" s="69"/>
      <c r="P1517" s="69"/>
    </row>
    <row r="1518" spans="1:16" s="47" customFormat="1" ht="13.5">
      <c r="A1518" s="71" t="s">
        <v>90</v>
      </c>
      <c r="B1518" s="71"/>
      <c r="C1518" s="71"/>
      <c r="D1518" s="71"/>
      <c r="E1518" s="71"/>
      <c r="F1518" s="71"/>
      <c r="G1518" s="71"/>
      <c r="H1518" s="9"/>
      <c r="I1518" s="4"/>
      <c r="J1518" s="4"/>
      <c r="K1518" s="4"/>
      <c r="L1518" s="4"/>
      <c r="M1518" s="7" t="s">
        <v>15</v>
      </c>
      <c r="N1518" s="4"/>
      <c r="O1518" s="5"/>
      <c r="P1518" s="2"/>
    </row>
    <row r="1519" spans="1:16" s="47" customFormat="1" ht="13.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</row>
    <row r="1520" spans="1:111" s="1" customFormat="1" ht="24">
      <c r="A1520" s="72" t="s">
        <v>0</v>
      </c>
      <c r="B1520" s="72"/>
      <c r="C1520" s="72"/>
      <c r="D1520" s="72"/>
      <c r="E1520" s="72"/>
      <c r="F1520" s="72"/>
      <c r="G1520" s="72"/>
      <c r="H1520" s="72"/>
      <c r="I1520" s="72"/>
      <c r="J1520" s="72"/>
      <c r="K1520" s="72"/>
      <c r="L1520" s="72"/>
      <c r="M1520" s="72"/>
      <c r="N1520" s="72"/>
      <c r="O1520" s="72"/>
      <c r="P1520" s="72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  <c r="BE1520" s="3"/>
      <c r="BF1520" s="3"/>
      <c r="BG1520" s="3"/>
      <c r="BH1520" s="3"/>
      <c r="BI1520" s="3"/>
      <c r="BJ1520" s="3"/>
      <c r="BK1520" s="3"/>
      <c r="BL1520" s="3"/>
      <c r="BM1520" s="3"/>
      <c r="BN1520" s="3"/>
      <c r="BO1520" s="3"/>
      <c r="BP1520" s="3"/>
      <c r="BQ1520" s="3"/>
      <c r="BR1520" s="3"/>
      <c r="BS1520" s="3"/>
      <c r="BT1520" s="3"/>
      <c r="BU1520" s="3"/>
      <c r="BV1520" s="3"/>
      <c r="BW1520" s="3"/>
      <c r="BX1520" s="3"/>
      <c r="BY1520" s="3"/>
      <c r="BZ1520" s="3"/>
      <c r="CA1520" s="3"/>
      <c r="CB1520" s="3"/>
      <c r="CC1520" s="3"/>
      <c r="CD1520" s="3"/>
      <c r="CE1520" s="3"/>
      <c r="CF1520" s="3"/>
      <c r="CG1520" s="3"/>
      <c r="CH1520" s="3"/>
      <c r="CI1520" s="3"/>
      <c r="CJ1520" s="3"/>
      <c r="CK1520" s="3"/>
      <c r="CL1520" s="3"/>
      <c r="CM1520" s="3"/>
      <c r="CN1520" s="3"/>
      <c r="CO1520" s="3"/>
      <c r="CP1520" s="3"/>
      <c r="CQ1520" s="3"/>
      <c r="CR1520" s="3"/>
      <c r="CS1520" s="3"/>
      <c r="CT1520" s="3"/>
      <c r="CU1520" s="3"/>
      <c r="CV1520" s="3"/>
      <c r="CW1520" s="3"/>
      <c r="CX1520" s="3"/>
      <c r="CY1520" s="3"/>
      <c r="CZ1520" s="3"/>
      <c r="DA1520" s="3"/>
      <c r="DB1520" s="3"/>
      <c r="DC1520" s="3"/>
      <c r="DD1520" s="3"/>
      <c r="DE1520" s="3"/>
      <c r="DF1520" s="3"/>
      <c r="DG1520" s="3"/>
    </row>
    <row r="1521" spans="1:16" s="47" customFormat="1" ht="13.5">
      <c r="A1521" s="6"/>
      <c r="B1521" s="6"/>
      <c r="C1521" s="6"/>
      <c r="D1521" s="2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2"/>
      <c r="P1521" s="4"/>
    </row>
    <row r="1522" spans="1:16" s="47" customFormat="1" ht="22.5" customHeight="1">
      <c r="A1522" s="73" t="s">
        <v>10</v>
      </c>
      <c r="B1522" s="73"/>
      <c r="C1522" s="73"/>
      <c r="D1522" s="73"/>
      <c r="E1522" s="74" t="s">
        <v>8</v>
      </c>
      <c r="F1522" s="74"/>
      <c r="G1522" s="74"/>
      <c r="H1522" s="74" t="s">
        <v>1</v>
      </c>
      <c r="I1522" s="74"/>
      <c r="J1522" s="74"/>
      <c r="K1522" s="74" t="s">
        <v>13</v>
      </c>
      <c r="L1522" s="74"/>
      <c r="M1522" s="74"/>
      <c r="N1522" s="74" t="s">
        <v>3</v>
      </c>
      <c r="O1522" s="74"/>
      <c r="P1522" s="74"/>
    </row>
    <row r="1523" spans="1:16" s="47" customFormat="1" ht="25.5" customHeight="1">
      <c r="A1523" s="75">
        <f>IF($M1523="","",'入力(貼付）'!$A$2)</f>
      </c>
      <c r="B1523" s="75"/>
      <c r="C1523" s="75"/>
      <c r="D1523" s="75"/>
      <c r="E1523" s="76">
        <f>IF($M1523="","",'入力(貼付）'!$B$2)</f>
      </c>
      <c r="F1523" s="76"/>
      <c r="G1523" s="76"/>
      <c r="H1523" s="76">
        <f>IF($M1523="","",'入力(貼付）'!$C$2)</f>
      </c>
      <c r="I1523" s="76"/>
      <c r="J1523" s="76"/>
      <c r="K1523" s="37">
        <f>IF($M1523="","",42)</f>
      </c>
      <c r="L1523" s="26" t="s">
        <v>26</v>
      </c>
      <c r="M1523" s="36">
        <f>IF('入力(貼付）'!$F$2&lt;42,"",'入力(貼付）'!$F$2)</f>
      </c>
      <c r="N1523" s="77">
        <f>IF(K1523="","",30)</f>
      </c>
      <c r="O1523" s="77"/>
      <c r="P1523" s="77"/>
    </row>
    <row r="1524" spans="1:16" s="47" customFormat="1" ht="25.5" customHeight="1">
      <c r="A1524" s="74" t="s">
        <v>2</v>
      </c>
      <c r="B1524" s="74"/>
      <c r="C1524" s="74"/>
      <c r="D1524" s="74"/>
      <c r="E1524" s="78">
        <f>IF(M1523="","",$E$7)</f>
      </c>
      <c r="F1524" s="79"/>
      <c r="G1524" s="79"/>
      <c r="H1524" s="79"/>
      <c r="I1524" s="79"/>
      <c r="J1524" s="79"/>
      <c r="K1524" s="79"/>
      <c r="L1524" s="79"/>
      <c r="M1524" s="79"/>
      <c r="N1524" s="79"/>
      <c r="O1524" s="79"/>
      <c r="P1524" s="80"/>
    </row>
    <row r="1525" spans="1:16" s="47" customFormat="1" ht="16.5" customHeight="1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2"/>
      <c r="P1525" s="10" t="s">
        <v>14</v>
      </c>
    </row>
    <row r="1526" spans="1:16" s="47" customFormat="1" ht="22.5" customHeight="1">
      <c r="A1526" s="8" t="s">
        <v>4</v>
      </c>
      <c r="B1526" s="70" t="s">
        <v>7</v>
      </c>
      <c r="C1526" s="70"/>
      <c r="D1526" s="70"/>
      <c r="E1526" s="70" t="s">
        <v>9</v>
      </c>
      <c r="F1526" s="70"/>
      <c r="G1526" s="70"/>
      <c r="H1526" s="70"/>
      <c r="I1526" s="70"/>
      <c r="J1526" s="70"/>
      <c r="K1526" s="70" t="s">
        <v>5</v>
      </c>
      <c r="L1526" s="70"/>
      <c r="M1526" s="70"/>
      <c r="N1526" s="70"/>
      <c r="O1526" s="70"/>
      <c r="P1526" s="70"/>
    </row>
    <row r="1527" spans="1:16" s="47" customFormat="1" ht="25.5" customHeight="1">
      <c r="A1527" s="23">
        <v>821</v>
      </c>
      <c r="B1527" s="81">
        <f>IF('入力(貼付）'!A827="","",'入力(貼付）'!A827)</f>
      </c>
      <c r="C1527" s="81"/>
      <c r="D1527" s="81"/>
      <c r="E1527" s="82">
        <f>IF('入力(貼付）'!B827="","",'入力(貼付）'!B827)</f>
      </c>
      <c r="F1527" s="83"/>
      <c r="G1527" s="83"/>
      <c r="H1527" s="83"/>
      <c r="I1527" s="83"/>
      <c r="J1527" s="84"/>
      <c r="K1527" s="85">
        <f>IF('入力(貼付）'!C827="","",'入力(貼付）'!E827)</f>
      </c>
      <c r="L1527" s="86"/>
      <c r="M1527" s="86"/>
      <c r="N1527" s="86"/>
      <c r="O1527" s="86"/>
      <c r="P1527" s="87"/>
    </row>
    <row r="1528" spans="1:16" s="47" customFormat="1" ht="25.5" customHeight="1">
      <c r="A1528" s="23">
        <v>822</v>
      </c>
      <c r="B1528" s="81">
        <f>IF('入力(貼付）'!A828="","",'入力(貼付）'!A828)</f>
      </c>
      <c r="C1528" s="81"/>
      <c r="D1528" s="81"/>
      <c r="E1528" s="82">
        <f>IF('入力(貼付）'!B828="","",'入力(貼付）'!B828)</f>
      </c>
      <c r="F1528" s="83"/>
      <c r="G1528" s="83"/>
      <c r="H1528" s="83"/>
      <c r="I1528" s="83"/>
      <c r="J1528" s="84"/>
      <c r="K1528" s="85">
        <f>IF('入力(貼付）'!C828="","",'入力(貼付）'!E828)</f>
      </c>
      <c r="L1528" s="86"/>
      <c r="M1528" s="86"/>
      <c r="N1528" s="86"/>
      <c r="O1528" s="86"/>
      <c r="P1528" s="87"/>
    </row>
    <row r="1529" spans="1:16" s="47" customFormat="1" ht="25.5" customHeight="1">
      <c r="A1529" s="23">
        <v>823</v>
      </c>
      <c r="B1529" s="81">
        <f>IF('入力(貼付）'!A829="","",'入力(貼付）'!A829)</f>
      </c>
      <c r="C1529" s="81"/>
      <c r="D1529" s="81"/>
      <c r="E1529" s="82">
        <f>IF('入力(貼付）'!B829="","",'入力(貼付）'!B829)</f>
      </c>
      <c r="F1529" s="83"/>
      <c r="G1529" s="83"/>
      <c r="H1529" s="83"/>
      <c r="I1529" s="83"/>
      <c r="J1529" s="84"/>
      <c r="K1529" s="85">
        <f>IF('入力(貼付）'!C829="","",'入力(貼付）'!E829)</f>
      </c>
      <c r="L1529" s="86"/>
      <c r="M1529" s="86"/>
      <c r="N1529" s="86"/>
      <c r="O1529" s="86"/>
      <c r="P1529" s="87"/>
    </row>
    <row r="1530" spans="1:16" s="47" customFormat="1" ht="25.5" customHeight="1">
      <c r="A1530" s="23">
        <v>824</v>
      </c>
      <c r="B1530" s="81">
        <f>IF('入力(貼付）'!A830="","",'入力(貼付）'!A830)</f>
      </c>
      <c r="C1530" s="81"/>
      <c r="D1530" s="81"/>
      <c r="E1530" s="82">
        <f>IF('入力(貼付）'!B830="","",'入力(貼付）'!B830)</f>
      </c>
      <c r="F1530" s="83"/>
      <c r="G1530" s="83"/>
      <c r="H1530" s="83"/>
      <c r="I1530" s="83"/>
      <c r="J1530" s="84"/>
      <c r="K1530" s="85">
        <f>IF('入力(貼付）'!C830="","",'入力(貼付）'!E830)</f>
      </c>
      <c r="L1530" s="86"/>
      <c r="M1530" s="86"/>
      <c r="N1530" s="86"/>
      <c r="O1530" s="86"/>
      <c r="P1530" s="87"/>
    </row>
    <row r="1531" spans="1:16" s="47" customFormat="1" ht="25.5" customHeight="1">
      <c r="A1531" s="23">
        <v>825</v>
      </c>
      <c r="B1531" s="81">
        <f>IF('入力(貼付）'!A831="","",'入力(貼付）'!A831)</f>
      </c>
      <c r="C1531" s="81"/>
      <c r="D1531" s="81"/>
      <c r="E1531" s="82">
        <f>IF('入力(貼付）'!B831="","",'入力(貼付）'!B831)</f>
      </c>
      <c r="F1531" s="83"/>
      <c r="G1531" s="83"/>
      <c r="H1531" s="83"/>
      <c r="I1531" s="83"/>
      <c r="J1531" s="84"/>
      <c r="K1531" s="85">
        <f>IF('入力(貼付）'!C831="","",'入力(貼付）'!E831)</f>
      </c>
      <c r="L1531" s="86"/>
      <c r="M1531" s="86"/>
      <c r="N1531" s="86"/>
      <c r="O1531" s="86"/>
      <c r="P1531" s="87"/>
    </row>
    <row r="1532" spans="1:16" s="47" customFormat="1" ht="25.5" customHeight="1">
      <c r="A1532" s="23">
        <v>826</v>
      </c>
      <c r="B1532" s="81">
        <f>IF('入力(貼付）'!A832="","",'入力(貼付）'!A832)</f>
      </c>
      <c r="C1532" s="81"/>
      <c r="D1532" s="81"/>
      <c r="E1532" s="82">
        <f>IF('入力(貼付）'!B832="","",'入力(貼付）'!B832)</f>
      </c>
      <c r="F1532" s="83"/>
      <c r="G1532" s="83"/>
      <c r="H1532" s="83"/>
      <c r="I1532" s="83"/>
      <c r="J1532" s="84"/>
      <c r="K1532" s="85">
        <f>IF('入力(貼付）'!C832="","",'入力(貼付）'!E832)</f>
      </c>
      <c r="L1532" s="86"/>
      <c r="M1532" s="86"/>
      <c r="N1532" s="86"/>
      <c r="O1532" s="86"/>
      <c r="P1532" s="87"/>
    </row>
    <row r="1533" spans="1:16" s="47" customFormat="1" ht="25.5" customHeight="1">
      <c r="A1533" s="23">
        <v>827</v>
      </c>
      <c r="B1533" s="81">
        <f>IF('入力(貼付）'!A833="","",'入力(貼付）'!A833)</f>
      </c>
      <c r="C1533" s="81"/>
      <c r="D1533" s="81"/>
      <c r="E1533" s="82">
        <f>IF('入力(貼付）'!B833="","",'入力(貼付）'!B833)</f>
      </c>
      <c r="F1533" s="83"/>
      <c r="G1533" s="83"/>
      <c r="H1533" s="83"/>
      <c r="I1533" s="83"/>
      <c r="J1533" s="84"/>
      <c r="K1533" s="85">
        <f>IF('入力(貼付）'!C833="","",'入力(貼付）'!E833)</f>
      </c>
      <c r="L1533" s="86"/>
      <c r="M1533" s="86"/>
      <c r="N1533" s="86"/>
      <c r="O1533" s="86"/>
      <c r="P1533" s="87"/>
    </row>
    <row r="1534" spans="1:16" s="47" customFormat="1" ht="25.5" customHeight="1">
      <c r="A1534" s="23">
        <v>828</v>
      </c>
      <c r="B1534" s="81">
        <f>IF('入力(貼付）'!A834="","",'入力(貼付）'!A834)</f>
      </c>
      <c r="C1534" s="81"/>
      <c r="D1534" s="81"/>
      <c r="E1534" s="82">
        <f>IF('入力(貼付）'!B834="","",'入力(貼付）'!B834)</f>
      </c>
      <c r="F1534" s="83"/>
      <c r="G1534" s="83"/>
      <c r="H1534" s="83"/>
      <c r="I1534" s="83"/>
      <c r="J1534" s="84"/>
      <c r="K1534" s="85">
        <f>IF('入力(貼付）'!C834="","",'入力(貼付）'!E834)</f>
      </c>
      <c r="L1534" s="86"/>
      <c r="M1534" s="86"/>
      <c r="N1534" s="86"/>
      <c r="O1534" s="86"/>
      <c r="P1534" s="87"/>
    </row>
    <row r="1535" spans="1:16" s="47" customFormat="1" ht="25.5" customHeight="1">
      <c r="A1535" s="23">
        <v>829</v>
      </c>
      <c r="B1535" s="81">
        <f>IF('入力(貼付）'!A835="","",'入力(貼付）'!A835)</f>
      </c>
      <c r="C1535" s="81"/>
      <c r="D1535" s="81"/>
      <c r="E1535" s="82">
        <f>IF('入力(貼付）'!B835="","",'入力(貼付）'!B835)</f>
      </c>
      <c r="F1535" s="83"/>
      <c r="G1535" s="83"/>
      <c r="H1535" s="83"/>
      <c r="I1535" s="83"/>
      <c r="J1535" s="84"/>
      <c r="K1535" s="85">
        <f>IF('入力(貼付）'!C835="","",'入力(貼付）'!E835)</f>
      </c>
      <c r="L1535" s="86"/>
      <c r="M1535" s="86"/>
      <c r="N1535" s="86"/>
      <c r="O1535" s="86"/>
      <c r="P1535" s="87"/>
    </row>
    <row r="1536" spans="1:16" s="47" customFormat="1" ht="25.5" customHeight="1">
      <c r="A1536" s="23">
        <v>830</v>
      </c>
      <c r="B1536" s="81">
        <f>IF('入力(貼付）'!A836="","",'入力(貼付）'!A836)</f>
      </c>
      <c r="C1536" s="81"/>
      <c r="D1536" s="81"/>
      <c r="E1536" s="82">
        <f>IF('入力(貼付）'!B836="","",'入力(貼付）'!B836)</f>
      </c>
      <c r="F1536" s="83"/>
      <c r="G1536" s="83"/>
      <c r="H1536" s="83"/>
      <c r="I1536" s="83"/>
      <c r="J1536" s="84"/>
      <c r="K1536" s="85">
        <f>IF('入力(貼付）'!C836="","",'入力(貼付）'!E836)</f>
      </c>
      <c r="L1536" s="86"/>
      <c r="M1536" s="86"/>
      <c r="N1536" s="86"/>
      <c r="O1536" s="86"/>
      <c r="P1536" s="87"/>
    </row>
    <row r="1537" spans="1:16" s="47" customFormat="1" ht="25.5" customHeight="1">
      <c r="A1537" s="23">
        <v>831</v>
      </c>
      <c r="B1537" s="81">
        <f>IF('入力(貼付）'!A837="","",'入力(貼付）'!A837)</f>
      </c>
      <c r="C1537" s="81"/>
      <c r="D1537" s="81"/>
      <c r="E1537" s="82">
        <f>IF('入力(貼付）'!B837="","",'入力(貼付）'!B837)</f>
      </c>
      <c r="F1537" s="83"/>
      <c r="G1537" s="83"/>
      <c r="H1537" s="83"/>
      <c r="I1537" s="83"/>
      <c r="J1537" s="84"/>
      <c r="K1537" s="85">
        <f>IF('入力(貼付）'!C837="","",'入力(貼付）'!E837)</f>
      </c>
      <c r="L1537" s="86"/>
      <c r="M1537" s="86"/>
      <c r="N1537" s="86"/>
      <c r="O1537" s="86"/>
      <c r="P1537" s="87"/>
    </row>
    <row r="1538" spans="1:16" s="47" customFormat="1" ht="25.5" customHeight="1">
      <c r="A1538" s="23">
        <v>832</v>
      </c>
      <c r="B1538" s="81">
        <f>IF('入力(貼付）'!A838="","",'入力(貼付）'!A838)</f>
      </c>
      <c r="C1538" s="81"/>
      <c r="D1538" s="81"/>
      <c r="E1538" s="82">
        <f>IF('入力(貼付）'!B838="","",'入力(貼付）'!B838)</f>
      </c>
      <c r="F1538" s="83"/>
      <c r="G1538" s="83"/>
      <c r="H1538" s="83"/>
      <c r="I1538" s="83"/>
      <c r="J1538" s="84"/>
      <c r="K1538" s="85">
        <f>IF('入力(貼付）'!C838="","",'入力(貼付）'!E838)</f>
      </c>
      <c r="L1538" s="86"/>
      <c r="M1538" s="86"/>
      <c r="N1538" s="86"/>
      <c r="O1538" s="86"/>
      <c r="P1538" s="87"/>
    </row>
    <row r="1539" spans="1:16" s="47" customFormat="1" ht="25.5" customHeight="1">
      <c r="A1539" s="23">
        <v>833</v>
      </c>
      <c r="B1539" s="81">
        <f>IF('入力(貼付）'!A839="","",'入力(貼付）'!A839)</f>
      </c>
      <c r="C1539" s="81"/>
      <c r="D1539" s="81"/>
      <c r="E1539" s="82">
        <f>IF('入力(貼付）'!B839="","",'入力(貼付）'!B839)</f>
      </c>
      <c r="F1539" s="83"/>
      <c r="G1539" s="83"/>
      <c r="H1539" s="83"/>
      <c r="I1539" s="83"/>
      <c r="J1539" s="84"/>
      <c r="K1539" s="85">
        <f>IF('入力(貼付）'!C839="","",'入力(貼付）'!E839)</f>
      </c>
      <c r="L1539" s="86"/>
      <c r="M1539" s="86"/>
      <c r="N1539" s="86"/>
      <c r="O1539" s="86"/>
      <c r="P1539" s="87"/>
    </row>
    <row r="1540" spans="1:16" s="47" customFormat="1" ht="25.5" customHeight="1">
      <c r="A1540" s="23">
        <v>834</v>
      </c>
      <c r="B1540" s="81">
        <f>IF('入力(貼付）'!A840="","",'入力(貼付）'!A840)</f>
      </c>
      <c r="C1540" s="81"/>
      <c r="D1540" s="81"/>
      <c r="E1540" s="82">
        <f>IF('入力(貼付）'!B840="","",'入力(貼付）'!B840)</f>
      </c>
      <c r="F1540" s="83"/>
      <c r="G1540" s="83"/>
      <c r="H1540" s="83"/>
      <c r="I1540" s="83"/>
      <c r="J1540" s="84"/>
      <c r="K1540" s="85">
        <f>IF('入力(貼付）'!C840="","",'入力(貼付）'!E840)</f>
      </c>
      <c r="L1540" s="86"/>
      <c r="M1540" s="86"/>
      <c r="N1540" s="86"/>
      <c r="O1540" s="86"/>
      <c r="P1540" s="87"/>
    </row>
    <row r="1541" spans="1:16" s="47" customFormat="1" ht="25.5" customHeight="1">
      <c r="A1541" s="23">
        <v>835</v>
      </c>
      <c r="B1541" s="81">
        <f>IF('入力(貼付）'!A841="","",'入力(貼付）'!A841)</f>
      </c>
      <c r="C1541" s="81"/>
      <c r="D1541" s="81"/>
      <c r="E1541" s="82">
        <f>IF('入力(貼付）'!B841="","",'入力(貼付）'!B841)</f>
      </c>
      <c r="F1541" s="83"/>
      <c r="G1541" s="83"/>
      <c r="H1541" s="83"/>
      <c r="I1541" s="83"/>
      <c r="J1541" s="84"/>
      <c r="K1541" s="85">
        <f>IF('入力(貼付）'!C841="","",'入力(貼付）'!E841)</f>
      </c>
      <c r="L1541" s="86"/>
      <c r="M1541" s="86"/>
      <c r="N1541" s="86"/>
      <c r="O1541" s="86"/>
      <c r="P1541" s="87"/>
    </row>
    <row r="1542" spans="1:16" s="47" customFormat="1" ht="25.5" customHeight="1">
      <c r="A1542" s="23">
        <v>836</v>
      </c>
      <c r="B1542" s="81">
        <f>IF('入力(貼付）'!A842="","",'入力(貼付）'!A842)</f>
      </c>
      <c r="C1542" s="81"/>
      <c r="D1542" s="81"/>
      <c r="E1542" s="82">
        <f>IF('入力(貼付）'!B842="","",'入力(貼付）'!B842)</f>
      </c>
      <c r="F1542" s="83"/>
      <c r="G1542" s="83"/>
      <c r="H1542" s="83"/>
      <c r="I1542" s="83"/>
      <c r="J1542" s="84"/>
      <c r="K1542" s="85">
        <f>IF('入力(貼付）'!C842="","",'入力(貼付）'!E842)</f>
      </c>
      <c r="L1542" s="86"/>
      <c r="M1542" s="86"/>
      <c r="N1542" s="86"/>
      <c r="O1542" s="86"/>
      <c r="P1542" s="87"/>
    </row>
    <row r="1543" spans="1:16" s="47" customFormat="1" ht="25.5" customHeight="1">
      <c r="A1543" s="23">
        <v>837</v>
      </c>
      <c r="B1543" s="81">
        <f>IF('入力(貼付）'!A843="","",'入力(貼付）'!A843)</f>
      </c>
      <c r="C1543" s="81"/>
      <c r="D1543" s="81"/>
      <c r="E1543" s="82">
        <f>IF('入力(貼付）'!B843="","",'入力(貼付）'!B843)</f>
      </c>
      <c r="F1543" s="83"/>
      <c r="G1543" s="83"/>
      <c r="H1543" s="83"/>
      <c r="I1543" s="83"/>
      <c r="J1543" s="84"/>
      <c r="K1543" s="85">
        <f>IF('入力(貼付）'!C843="","",'入力(貼付）'!E843)</f>
      </c>
      <c r="L1543" s="86"/>
      <c r="M1543" s="86"/>
      <c r="N1543" s="86"/>
      <c r="O1543" s="86"/>
      <c r="P1543" s="87"/>
    </row>
    <row r="1544" spans="1:16" s="47" customFormat="1" ht="25.5" customHeight="1">
      <c r="A1544" s="23">
        <v>838</v>
      </c>
      <c r="B1544" s="81">
        <f>IF('入力(貼付）'!A844="","",'入力(貼付）'!A844)</f>
      </c>
      <c r="C1544" s="81"/>
      <c r="D1544" s="81"/>
      <c r="E1544" s="82">
        <f>IF('入力(貼付）'!B844="","",'入力(貼付）'!B844)</f>
      </c>
      <c r="F1544" s="83"/>
      <c r="G1544" s="83"/>
      <c r="H1544" s="83"/>
      <c r="I1544" s="83"/>
      <c r="J1544" s="84"/>
      <c r="K1544" s="85">
        <f>IF('入力(貼付）'!C844="","",'入力(貼付）'!E844)</f>
      </c>
      <c r="L1544" s="86"/>
      <c r="M1544" s="86"/>
      <c r="N1544" s="86"/>
      <c r="O1544" s="86"/>
      <c r="P1544" s="87"/>
    </row>
    <row r="1545" spans="1:16" s="47" customFormat="1" ht="25.5" customHeight="1">
      <c r="A1545" s="23">
        <v>839</v>
      </c>
      <c r="B1545" s="81">
        <f>IF('入力(貼付）'!A845="","",'入力(貼付）'!A845)</f>
      </c>
      <c r="C1545" s="81"/>
      <c r="D1545" s="81"/>
      <c r="E1545" s="82">
        <f>IF('入力(貼付）'!B845="","",'入力(貼付）'!B845)</f>
      </c>
      <c r="F1545" s="83"/>
      <c r="G1545" s="83"/>
      <c r="H1545" s="83"/>
      <c r="I1545" s="83"/>
      <c r="J1545" s="84"/>
      <c r="K1545" s="85">
        <f>IF('入力(貼付）'!C845="","",'入力(貼付）'!E845)</f>
      </c>
      <c r="L1545" s="86"/>
      <c r="M1545" s="86"/>
      <c r="N1545" s="86"/>
      <c r="O1545" s="86"/>
      <c r="P1545" s="87"/>
    </row>
    <row r="1546" spans="1:16" s="47" customFormat="1" ht="25.5" customHeight="1">
      <c r="A1546" s="23">
        <v>840</v>
      </c>
      <c r="B1546" s="81">
        <f>IF('入力(貼付）'!A846="","",'入力(貼付）'!A846)</f>
      </c>
      <c r="C1546" s="81"/>
      <c r="D1546" s="81"/>
      <c r="E1546" s="82">
        <f>IF('入力(貼付）'!B846="","",'入力(貼付）'!B846)</f>
      </c>
      <c r="F1546" s="83"/>
      <c r="G1546" s="83"/>
      <c r="H1546" s="83"/>
      <c r="I1546" s="83"/>
      <c r="J1546" s="84"/>
      <c r="K1546" s="85">
        <f>IF('入力(貼付）'!C846="","",'入力(貼付）'!E846)</f>
      </c>
      <c r="L1546" s="86"/>
      <c r="M1546" s="86"/>
      <c r="N1546" s="86"/>
      <c r="O1546" s="86"/>
      <c r="P1546" s="87"/>
    </row>
    <row r="1547" spans="1:16" s="47" customFormat="1" ht="25.5" customHeight="1">
      <c r="A1547" s="88" t="s">
        <v>12</v>
      </c>
      <c r="B1547" s="89"/>
      <c r="C1547" s="89"/>
      <c r="D1547" s="90"/>
      <c r="E1547" s="91">
        <f>IF(COUNT(B1527:D1546)=0,"",COUNT(B1527:D1546))</f>
      </c>
      <c r="F1547" s="92"/>
      <c r="G1547" s="92"/>
      <c r="H1547" s="92"/>
      <c r="I1547" s="92"/>
      <c r="J1547" s="11" t="s">
        <v>6</v>
      </c>
      <c r="K1547" s="85">
        <f>IF(SUM(K1527:P1546)=0,"",SUM(K1527:P1546))</f>
      </c>
      <c r="L1547" s="86"/>
      <c r="M1547" s="86"/>
      <c r="N1547" s="86"/>
      <c r="O1547" s="86"/>
      <c r="P1547" s="87"/>
    </row>
    <row r="1548" spans="1:16" s="47" customFormat="1" ht="13.5">
      <c r="A1548" s="38" t="s">
        <v>36</v>
      </c>
      <c r="B1548" s="38"/>
      <c r="C1548" s="38"/>
      <c r="D1548" s="38"/>
      <c r="E1548" s="38"/>
      <c r="F1548" s="38"/>
      <c r="G1548" s="7"/>
      <c r="H1548" s="7"/>
      <c r="I1548" s="7"/>
      <c r="J1548" s="7"/>
      <c r="K1548" s="4"/>
      <c r="L1548" s="4"/>
      <c r="M1548" s="4"/>
      <c r="N1548" s="4"/>
      <c r="O1548" s="39"/>
      <c r="P1548" s="4"/>
    </row>
    <row r="1549" spans="1:16" s="47" customFormat="1" ht="13.5">
      <c r="A1549" s="38" t="s">
        <v>37</v>
      </c>
      <c r="B1549" s="38"/>
      <c r="C1549" s="38"/>
      <c r="D1549" s="38"/>
      <c r="E1549" s="38"/>
      <c r="F1549" s="38"/>
      <c r="G1549" s="7"/>
      <c r="H1549" s="7"/>
      <c r="I1549" s="7"/>
      <c r="J1549" s="7"/>
      <c r="K1549" s="4"/>
      <c r="L1549" s="4"/>
      <c r="M1549" s="4"/>
      <c r="N1549" s="4"/>
      <c r="O1549" s="39"/>
      <c r="P1549" s="4"/>
    </row>
    <row r="1550" spans="1:16" s="47" customFormat="1" ht="13.5">
      <c r="A1550" s="38" t="s">
        <v>38</v>
      </c>
      <c r="B1550" s="38"/>
      <c r="C1550" s="38"/>
      <c r="D1550" s="38"/>
      <c r="E1550" s="38"/>
      <c r="F1550" s="38"/>
      <c r="G1550" s="7"/>
      <c r="H1550" s="7"/>
      <c r="I1550" s="7"/>
      <c r="J1550" s="7"/>
      <c r="K1550" s="4"/>
      <c r="L1550" s="4"/>
      <c r="M1550" s="4"/>
      <c r="N1550" s="4"/>
      <c r="O1550" s="39"/>
      <c r="P1550" s="4"/>
    </row>
    <row r="1551" spans="1:16" s="47" customFormat="1" ht="13.5">
      <c r="A1551" s="40" t="s">
        <v>39</v>
      </c>
      <c r="B1551" s="7"/>
      <c r="C1551" s="7"/>
      <c r="D1551" s="7"/>
      <c r="E1551" s="7"/>
      <c r="F1551" s="7"/>
      <c r="G1551" s="70" t="s">
        <v>40</v>
      </c>
      <c r="H1551" s="70"/>
      <c r="I1551" s="70"/>
      <c r="J1551" s="70"/>
      <c r="K1551" s="70"/>
      <c r="L1551" s="70"/>
      <c r="M1551" s="70"/>
      <c r="N1551" s="70"/>
      <c r="O1551" s="70"/>
      <c r="P1551" s="70"/>
    </row>
    <row r="1552" spans="1:16" s="47" customFormat="1" ht="25.5" customHeight="1">
      <c r="A1552" s="70" t="s">
        <v>41</v>
      </c>
      <c r="B1552" s="70"/>
      <c r="C1552" s="70" t="s">
        <v>42</v>
      </c>
      <c r="D1552" s="70"/>
      <c r="E1552" s="41"/>
      <c r="F1552" s="41"/>
      <c r="G1552" s="93">
        <f>IF(E1547="","",'入力(貼付）'!$D$2)</f>
      </c>
      <c r="H1552" s="93"/>
      <c r="I1552" s="88"/>
      <c r="J1552" s="42" t="s">
        <v>6</v>
      </c>
      <c r="K1552" s="94">
        <f>IF(K1547="","",'入力(貼付）'!$E$2)</f>
      </c>
      <c r="L1552" s="95"/>
      <c r="M1552" s="95"/>
      <c r="N1552" s="95"/>
      <c r="O1552" s="95"/>
      <c r="P1552" s="43" t="s">
        <v>43</v>
      </c>
    </row>
    <row r="1553" spans="1:16" s="47" customFormat="1" ht="22.5" customHeight="1">
      <c r="A1553" s="93"/>
      <c r="B1553" s="93"/>
      <c r="C1553" s="96"/>
      <c r="D1553" s="96"/>
      <c r="E1553" s="44"/>
      <c r="F1553" s="44"/>
      <c r="G1553" s="45"/>
      <c r="H1553" s="44"/>
      <c r="I1553" s="4"/>
      <c r="J1553" s="4"/>
      <c r="K1553" s="4"/>
      <c r="L1553" s="4"/>
      <c r="M1553" s="4"/>
      <c r="N1553" s="4"/>
      <c r="O1553" s="45"/>
      <c r="P1553" s="4"/>
    </row>
    <row r="1554" spans="1:16" s="47" customFormat="1" ht="22.5" customHeight="1">
      <c r="A1554" s="93"/>
      <c r="B1554" s="93"/>
      <c r="C1554" s="96"/>
      <c r="D1554" s="96"/>
      <c r="E1554" s="46"/>
      <c r="F1554" s="46"/>
      <c r="G1554" s="61" t="s">
        <v>92</v>
      </c>
      <c r="H1554" s="61"/>
      <c r="I1554" s="61"/>
      <c r="J1554" s="69">
        <f>IF(B1527="","",$J$37)</f>
      </c>
      <c r="K1554" s="69"/>
      <c r="L1554" s="69"/>
      <c r="M1554" s="69"/>
      <c r="N1554" s="69"/>
      <c r="O1554" s="69"/>
      <c r="P1554" s="69"/>
    </row>
    <row r="1555" spans="1:16" s="47" customFormat="1" ht="13.5">
      <c r="A1555" s="71" t="s">
        <v>90</v>
      </c>
      <c r="B1555" s="71"/>
      <c r="C1555" s="71"/>
      <c r="D1555" s="71"/>
      <c r="E1555" s="71"/>
      <c r="F1555" s="71"/>
      <c r="G1555" s="71"/>
      <c r="H1555" s="9"/>
      <c r="I1555" s="4"/>
      <c r="J1555" s="4"/>
      <c r="K1555" s="4"/>
      <c r="L1555" s="4"/>
      <c r="M1555" s="7" t="s">
        <v>15</v>
      </c>
      <c r="N1555" s="4"/>
      <c r="O1555" s="5"/>
      <c r="P1555" s="2"/>
    </row>
    <row r="1556" spans="1:16" s="47" customFormat="1" ht="13.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</row>
    <row r="1557" spans="1:111" s="1" customFormat="1" ht="24">
      <c r="A1557" s="72" t="s">
        <v>0</v>
      </c>
      <c r="B1557" s="72"/>
      <c r="C1557" s="72"/>
      <c r="D1557" s="72"/>
      <c r="E1557" s="72"/>
      <c r="F1557" s="72"/>
      <c r="G1557" s="72"/>
      <c r="H1557" s="72"/>
      <c r="I1557" s="72"/>
      <c r="J1557" s="72"/>
      <c r="K1557" s="72"/>
      <c r="L1557" s="72"/>
      <c r="M1557" s="72"/>
      <c r="N1557" s="72"/>
      <c r="O1557" s="72"/>
      <c r="P1557" s="72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  <c r="BF1557" s="3"/>
      <c r="BG1557" s="3"/>
      <c r="BH1557" s="3"/>
      <c r="BI1557" s="3"/>
      <c r="BJ1557" s="3"/>
      <c r="BK1557" s="3"/>
      <c r="BL1557" s="3"/>
      <c r="BM1557" s="3"/>
      <c r="BN1557" s="3"/>
      <c r="BO1557" s="3"/>
      <c r="BP1557" s="3"/>
      <c r="BQ1557" s="3"/>
      <c r="BR1557" s="3"/>
      <c r="BS1557" s="3"/>
      <c r="BT1557" s="3"/>
      <c r="BU1557" s="3"/>
      <c r="BV1557" s="3"/>
      <c r="BW1557" s="3"/>
      <c r="BX1557" s="3"/>
      <c r="BY1557" s="3"/>
      <c r="BZ1557" s="3"/>
      <c r="CA1557" s="3"/>
      <c r="CB1557" s="3"/>
      <c r="CC1557" s="3"/>
      <c r="CD1557" s="3"/>
      <c r="CE1557" s="3"/>
      <c r="CF1557" s="3"/>
      <c r="CG1557" s="3"/>
      <c r="CH1557" s="3"/>
      <c r="CI1557" s="3"/>
      <c r="CJ1557" s="3"/>
      <c r="CK1557" s="3"/>
      <c r="CL1557" s="3"/>
      <c r="CM1557" s="3"/>
      <c r="CN1557" s="3"/>
      <c r="CO1557" s="3"/>
      <c r="CP1557" s="3"/>
      <c r="CQ1557" s="3"/>
      <c r="CR1557" s="3"/>
      <c r="CS1557" s="3"/>
      <c r="CT1557" s="3"/>
      <c r="CU1557" s="3"/>
      <c r="CV1557" s="3"/>
      <c r="CW1557" s="3"/>
      <c r="CX1557" s="3"/>
      <c r="CY1557" s="3"/>
      <c r="CZ1557" s="3"/>
      <c r="DA1557" s="3"/>
      <c r="DB1557" s="3"/>
      <c r="DC1557" s="3"/>
      <c r="DD1557" s="3"/>
      <c r="DE1557" s="3"/>
      <c r="DF1557" s="3"/>
      <c r="DG1557" s="3"/>
    </row>
    <row r="1558" spans="1:16" s="47" customFormat="1" ht="13.5">
      <c r="A1558" s="6"/>
      <c r="B1558" s="6"/>
      <c r="C1558" s="6"/>
      <c r="D1558" s="2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2"/>
      <c r="P1558" s="4"/>
    </row>
    <row r="1559" spans="1:16" s="47" customFormat="1" ht="22.5" customHeight="1">
      <c r="A1559" s="73" t="s">
        <v>10</v>
      </c>
      <c r="B1559" s="73"/>
      <c r="C1559" s="73"/>
      <c r="D1559" s="73"/>
      <c r="E1559" s="74" t="s">
        <v>8</v>
      </c>
      <c r="F1559" s="74"/>
      <c r="G1559" s="74"/>
      <c r="H1559" s="74" t="s">
        <v>1</v>
      </c>
      <c r="I1559" s="74"/>
      <c r="J1559" s="74"/>
      <c r="K1559" s="74" t="s">
        <v>13</v>
      </c>
      <c r="L1559" s="74"/>
      <c r="M1559" s="74"/>
      <c r="N1559" s="74" t="s">
        <v>3</v>
      </c>
      <c r="O1559" s="74"/>
      <c r="P1559" s="74"/>
    </row>
    <row r="1560" spans="1:16" s="47" customFormat="1" ht="25.5" customHeight="1">
      <c r="A1560" s="75">
        <f>IF($M1560="","",'入力(貼付）'!$A$2)</f>
      </c>
      <c r="B1560" s="75"/>
      <c r="C1560" s="75"/>
      <c r="D1560" s="75"/>
      <c r="E1560" s="76">
        <f>IF($M1560="","",'入力(貼付）'!$B$2)</f>
      </c>
      <c r="F1560" s="76"/>
      <c r="G1560" s="76"/>
      <c r="H1560" s="76">
        <f>IF($M1560="","",'入力(貼付）'!$C$2)</f>
      </c>
      <c r="I1560" s="76"/>
      <c r="J1560" s="76"/>
      <c r="K1560" s="37">
        <f>IF($M1560="","",43)</f>
      </c>
      <c r="L1560" s="26" t="s">
        <v>26</v>
      </c>
      <c r="M1560" s="36">
        <f>IF('入力(貼付）'!$F$2&lt;43,"",'入力(貼付）'!$F$2)</f>
      </c>
      <c r="N1560" s="77">
        <f>IF(K1560="","",30)</f>
      </c>
      <c r="O1560" s="77"/>
      <c r="P1560" s="77"/>
    </row>
    <row r="1561" spans="1:16" s="47" customFormat="1" ht="25.5" customHeight="1">
      <c r="A1561" s="74" t="s">
        <v>2</v>
      </c>
      <c r="B1561" s="74"/>
      <c r="C1561" s="74"/>
      <c r="D1561" s="74"/>
      <c r="E1561" s="78">
        <f>IF(M1560="","",$E$7)</f>
      </c>
      <c r="F1561" s="79"/>
      <c r="G1561" s="79"/>
      <c r="H1561" s="79"/>
      <c r="I1561" s="79"/>
      <c r="J1561" s="79"/>
      <c r="K1561" s="79"/>
      <c r="L1561" s="79"/>
      <c r="M1561" s="79"/>
      <c r="N1561" s="79"/>
      <c r="O1561" s="79"/>
      <c r="P1561" s="80"/>
    </row>
    <row r="1562" spans="1:16" s="47" customFormat="1" ht="16.5" customHeight="1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2"/>
      <c r="P1562" s="10" t="s">
        <v>14</v>
      </c>
    </row>
    <row r="1563" spans="1:16" s="47" customFormat="1" ht="22.5" customHeight="1">
      <c r="A1563" s="8" t="s">
        <v>4</v>
      </c>
      <c r="B1563" s="70" t="s">
        <v>7</v>
      </c>
      <c r="C1563" s="70"/>
      <c r="D1563" s="70"/>
      <c r="E1563" s="70" t="s">
        <v>9</v>
      </c>
      <c r="F1563" s="70"/>
      <c r="G1563" s="70"/>
      <c r="H1563" s="70"/>
      <c r="I1563" s="70"/>
      <c r="J1563" s="70"/>
      <c r="K1563" s="70" t="s">
        <v>5</v>
      </c>
      <c r="L1563" s="70"/>
      <c r="M1563" s="70"/>
      <c r="N1563" s="70"/>
      <c r="O1563" s="70"/>
      <c r="P1563" s="70"/>
    </row>
    <row r="1564" spans="1:16" s="47" customFormat="1" ht="25.5" customHeight="1">
      <c r="A1564" s="23">
        <v>841</v>
      </c>
      <c r="B1564" s="81">
        <f>IF('入力(貼付）'!A847="","",'入力(貼付）'!A847)</f>
      </c>
      <c r="C1564" s="81"/>
      <c r="D1564" s="81"/>
      <c r="E1564" s="82">
        <f>IF('入力(貼付）'!B847="","",'入力(貼付）'!B847)</f>
      </c>
      <c r="F1564" s="83"/>
      <c r="G1564" s="83"/>
      <c r="H1564" s="83"/>
      <c r="I1564" s="83"/>
      <c r="J1564" s="84"/>
      <c r="K1564" s="85">
        <f>IF('入力(貼付）'!C847="","",'入力(貼付）'!E847)</f>
      </c>
      <c r="L1564" s="86"/>
      <c r="M1564" s="86"/>
      <c r="N1564" s="86"/>
      <c r="O1564" s="86"/>
      <c r="P1564" s="87"/>
    </row>
    <row r="1565" spans="1:16" s="47" customFormat="1" ht="25.5" customHeight="1">
      <c r="A1565" s="23">
        <v>842</v>
      </c>
      <c r="B1565" s="81">
        <f>IF('入力(貼付）'!A848="","",'入力(貼付）'!A848)</f>
      </c>
      <c r="C1565" s="81"/>
      <c r="D1565" s="81"/>
      <c r="E1565" s="82">
        <f>IF('入力(貼付）'!B848="","",'入力(貼付）'!B848)</f>
      </c>
      <c r="F1565" s="83"/>
      <c r="G1565" s="83"/>
      <c r="H1565" s="83"/>
      <c r="I1565" s="83"/>
      <c r="J1565" s="84"/>
      <c r="K1565" s="85">
        <f>IF('入力(貼付）'!C848="","",'入力(貼付）'!E848)</f>
      </c>
      <c r="L1565" s="86"/>
      <c r="M1565" s="86"/>
      <c r="N1565" s="86"/>
      <c r="O1565" s="86"/>
      <c r="P1565" s="87"/>
    </row>
    <row r="1566" spans="1:16" s="47" customFormat="1" ht="25.5" customHeight="1">
      <c r="A1566" s="23">
        <v>843</v>
      </c>
      <c r="B1566" s="81">
        <f>IF('入力(貼付）'!A849="","",'入力(貼付）'!A849)</f>
      </c>
      <c r="C1566" s="81"/>
      <c r="D1566" s="81"/>
      <c r="E1566" s="82">
        <f>IF('入力(貼付）'!B849="","",'入力(貼付）'!B849)</f>
      </c>
      <c r="F1566" s="83"/>
      <c r="G1566" s="83"/>
      <c r="H1566" s="83"/>
      <c r="I1566" s="83"/>
      <c r="J1566" s="84"/>
      <c r="K1566" s="85">
        <f>IF('入力(貼付）'!C849="","",'入力(貼付）'!E849)</f>
      </c>
      <c r="L1566" s="86"/>
      <c r="M1566" s="86"/>
      <c r="N1566" s="86"/>
      <c r="O1566" s="86"/>
      <c r="P1566" s="87"/>
    </row>
    <row r="1567" spans="1:16" s="47" customFormat="1" ht="25.5" customHeight="1">
      <c r="A1567" s="23">
        <v>844</v>
      </c>
      <c r="B1567" s="81">
        <f>IF('入力(貼付）'!A850="","",'入力(貼付）'!A850)</f>
      </c>
      <c r="C1567" s="81"/>
      <c r="D1567" s="81"/>
      <c r="E1567" s="82">
        <f>IF('入力(貼付）'!B850="","",'入力(貼付）'!B850)</f>
      </c>
      <c r="F1567" s="83"/>
      <c r="G1567" s="83"/>
      <c r="H1567" s="83"/>
      <c r="I1567" s="83"/>
      <c r="J1567" s="84"/>
      <c r="K1567" s="85">
        <f>IF('入力(貼付）'!C850="","",'入力(貼付）'!E850)</f>
      </c>
      <c r="L1567" s="86"/>
      <c r="M1567" s="86"/>
      <c r="N1567" s="86"/>
      <c r="O1567" s="86"/>
      <c r="P1567" s="87"/>
    </row>
    <row r="1568" spans="1:16" s="47" customFormat="1" ht="25.5" customHeight="1">
      <c r="A1568" s="23">
        <v>845</v>
      </c>
      <c r="B1568" s="81">
        <f>IF('入力(貼付）'!A851="","",'入力(貼付）'!A851)</f>
      </c>
      <c r="C1568" s="81"/>
      <c r="D1568" s="81"/>
      <c r="E1568" s="82">
        <f>IF('入力(貼付）'!B851="","",'入力(貼付）'!B851)</f>
      </c>
      <c r="F1568" s="83"/>
      <c r="G1568" s="83"/>
      <c r="H1568" s="83"/>
      <c r="I1568" s="83"/>
      <c r="J1568" s="84"/>
      <c r="K1568" s="85">
        <f>IF('入力(貼付）'!C851="","",'入力(貼付）'!E851)</f>
      </c>
      <c r="L1568" s="86"/>
      <c r="M1568" s="86"/>
      <c r="N1568" s="86"/>
      <c r="O1568" s="86"/>
      <c r="P1568" s="87"/>
    </row>
    <row r="1569" spans="1:16" s="47" customFormat="1" ht="25.5" customHeight="1">
      <c r="A1569" s="23">
        <v>846</v>
      </c>
      <c r="B1569" s="81">
        <f>IF('入力(貼付）'!A852="","",'入力(貼付）'!A852)</f>
      </c>
      <c r="C1569" s="81"/>
      <c r="D1569" s="81"/>
      <c r="E1569" s="82">
        <f>IF('入力(貼付）'!B852="","",'入力(貼付）'!B852)</f>
      </c>
      <c r="F1569" s="83"/>
      <c r="G1569" s="83"/>
      <c r="H1569" s="83"/>
      <c r="I1569" s="83"/>
      <c r="J1569" s="84"/>
      <c r="K1569" s="85">
        <f>IF('入力(貼付）'!C852="","",'入力(貼付）'!E852)</f>
      </c>
      <c r="L1569" s="86"/>
      <c r="M1569" s="86"/>
      <c r="N1569" s="86"/>
      <c r="O1569" s="86"/>
      <c r="P1569" s="87"/>
    </row>
    <row r="1570" spans="1:16" s="47" customFormat="1" ht="25.5" customHeight="1">
      <c r="A1570" s="23">
        <v>847</v>
      </c>
      <c r="B1570" s="81">
        <f>IF('入力(貼付）'!A853="","",'入力(貼付）'!A853)</f>
      </c>
      <c r="C1570" s="81"/>
      <c r="D1570" s="81"/>
      <c r="E1570" s="82">
        <f>IF('入力(貼付）'!B853="","",'入力(貼付）'!B853)</f>
      </c>
      <c r="F1570" s="83"/>
      <c r="G1570" s="83"/>
      <c r="H1570" s="83"/>
      <c r="I1570" s="83"/>
      <c r="J1570" s="84"/>
      <c r="K1570" s="85">
        <f>IF('入力(貼付）'!C853="","",'入力(貼付）'!E853)</f>
      </c>
      <c r="L1570" s="86"/>
      <c r="M1570" s="86"/>
      <c r="N1570" s="86"/>
      <c r="O1570" s="86"/>
      <c r="P1570" s="87"/>
    </row>
    <row r="1571" spans="1:16" s="47" customFormat="1" ht="25.5" customHeight="1">
      <c r="A1571" s="23">
        <v>848</v>
      </c>
      <c r="B1571" s="81">
        <f>IF('入力(貼付）'!A854="","",'入力(貼付）'!A854)</f>
      </c>
      <c r="C1571" s="81"/>
      <c r="D1571" s="81"/>
      <c r="E1571" s="82">
        <f>IF('入力(貼付）'!B854="","",'入力(貼付）'!B854)</f>
      </c>
      <c r="F1571" s="83"/>
      <c r="G1571" s="83"/>
      <c r="H1571" s="83"/>
      <c r="I1571" s="83"/>
      <c r="J1571" s="84"/>
      <c r="K1571" s="85">
        <f>IF('入力(貼付）'!C854="","",'入力(貼付）'!E854)</f>
      </c>
      <c r="L1571" s="86"/>
      <c r="M1571" s="86"/>
      <c r="N1571" s="86"/>
      <c r="O1571" s="86"/>
      <c r="P1571" s="87"/>
    </row>
    <row r="1572" spans="1:16" s="47" customFormat="1" ht="25.5" customHeight="1">
      <c r="A1572" s="23">
        <v>849</v>
      </c>
      <c r="B1572" s="81">
        <f>IF('入力(貼付）'!A855="","",'入力(貼付）'!A855)</f>
      </c>
      <c r="C1572" s="81"/>
      <c r="D1572" s="81"/>
      <c r="E1572" s="82">
        <f>IF('入力(貼付）'!B855="","",'入力(貼付）'!B855)</f>
      </c>
      <c r="F1572" s="83"/>
      <c r="G1572" s="83"/>
      <c r="H1572" s="83"/>
      <c r="I1572" s="83"/>
      <c r="J1572" s="84"/>
      <c r="K1572" s="85">
        <f>IF('入力(貼付）'!C855="","",'入力(貼付）'!E855)</f>
      </c>
      <c r="L1572" s="86"/>
      <c r="M1572" s="86"/>
      <c r="N1572" s="86"/>
      <c r="O1572" s="86"/>
      <c r="P1572" s="87"/>
    </row>
    <row r="1573" spans="1:16" s="47" customFormat="1" ht="25.5" customHeight="1">
      <c r="A1573" s="23">
        <v>850</v>
      </c>
      <c r="B1573" s="81">
        <f>IF('入力(貼付）'!A856="","",'入力(貼付）'!A856)</f>
      </c>
      <c r="C1573" s="81"/>
      <c r="D1573" s="81"/>
      <c r="E1573" s="82">
        <f>IF('入力(貼付）'!B856="","",'入力(貼付）'!B856)</f>
      </c>
      <c r="F1573" s="83"/>
      <c r="G1573" s="83"/>
      <c r="H1573" s="83"/>
      <c r="I1573" s="83"/>
      <c r="J1573" s="84"/>
      <c r="K1573" s="85">
        <f>IF('入力(貼付）'!C856="","",'入力(貼付）'!E856)</f>
      </c>
      <c r="L1573" s="86"/>
      <c r="M1573" s="86"/>
      <c r="N1573" s="86"/>
      <c r="O1573" s="86"/>
      <c r="P1573" s="87"/>
    </row>
    <row r="1574" spans="1:16" s="47" customFormat="1" ht="25.5" customHeight="1">
      <c r="A1574" s="23">
        <v>851</v>
      </c>
      <c r="B1574" s="81">
        <f>IF('入力(貼付）'!A857="","",'入力(貼付）'!A857)</f>
      </c>
      <c r="C1574" s="81"/>
      <c r="D1574" s="81"/>
      <c r="E1574" s="82">
        <f>IF('入力(貼付）'!B857="","",'入力(貼付）'!B857)</f>
      </c>
      <c r="F1574" s="83"/>
      <c r="G1574" s="83"/>
      <c r="H1574" s="83"/>
      <c r="I1574" s="83"/>
      <c r="J1574" s="84"/>
      <c r="K1574" s="85">
        <f>IF('入力(貼付）'!C857="","",'入力(貼付）'!E857)</f>
      </c>
      <c r="L1574" s="86"/>
      <c r="M1574" s="86"/>
      <c r="N1574" s="86"/>
      <c r="O1574" s="86"/>
      <c r="P1574" s="87"/>
    </row>
    <row r="1575" spans="1:16" s="47" customFormat="1" ht="25.5" customHeight="1">
      <c r="A1575" s="23">
        <v>852</v>
      </c>
      <c r="B1575" s="81">
        <f>IF('入力(貼付）'!A858="","",'入力(貼付）'!A858)</f>
      </c>
      <c r="C1575" s="81"/>
      <c r="D1575" s="81"/>
      <c r="E1575" s="82">
        <f>IF('入力(貼付）'!B858="","",'入力(貼付）'!B858)</f>
      </c>
      <c r="F1575" s="83"/>
      <c r="G1575" s="83"/>
      <c r="H1575" s="83"/>
      <c r="I1575" s="83"/>
      <c r="J1575" s="84"/>
      <c r="K1575" s="85">
        <f>IF('入力(貼付）'!C858="","",'入力(貼付）'!E858)</f>
      </c>
      <c r="L1575" s="86"/>
      <c r="M1575" s="86"/>
      <c r="N1575" s="86"/>
      <c r="O1575" s="86"/>
      <c r="P1575" s="87"/>
    </row>
    <row r="1576" spans="1:16" s="47" customFormat="1" ht="25.5" customHeight="1">
      <c r="A1576" s="23">
        <v>853</v>
      </c>
      <c r="B1576" s="81">
        <f>IF('入力(貼付）'!A859="","",'入力(貼付）'!A859)</f>
      </c>
      <c r="C1576" s="81"/>
      <c r="D1576" s="81"/>
      <c r="E1576" s="82">
        <f>IF('入力(貼付）'!B859="","",'入力(貼付）'!B859)</f>
      </c>
      <c r="F1576" s="83"/>
      <c r="G1576" s="83"/>
      <c r="H1576" s="83"/>
      <c r="I1576" s="83"/>
      <c r="J1576" s="84"/>
      <c r="K1576" s="85">
        <f>IF('入力(貼付）'!C859="","",'入力(貼付）'!E859)</f>
      </c>
      <c r="L1576" s="86"/>
      <c r="M1576" s="86"/>
      <c r="N1576" s="86"/>
      <c r="O1576" s="86"/>
      <c r="P1576" s="87"/>
    </row>
    <row r="1577" spans="1:16" s="47" customFormat="1" ht="25.5" customHeight="1">
      <c r="A1577" s="23">
        <v>854</v>
      </c>
      <c r="B1577" s="81">
        <f>IF('入力(貼付）'!A860="","",'入力(貼付）'!A860)</f>
      </c>
      <c r="C1577" s="81"/>
      <c r="D1577" s="81"/>
      <c r="E1577" s="82">
        <f>IF('入力(貼付）'!B860="","",'入力(貼付）'!B860)</f>
      </c>
      <c r="F1577" s="83"/>
      <c r="G1577" s="83"/>
      <c r="H1577" s="83"/>
      <c r="I1577" s="83"/>
      <c r="J1577" s="84"/>
      <c r="K1577" s="85">
        <f>IF('入力(貼付）'!C860="","",'入力(貼付）'!E860)</f>
      </c>
      <c r="L1577" s="86"/>
      <c r="M1577" s="86"/>
      <c r="N1577" s="86"/>
      <c r="O1577" s="86"/>
      <c r="P1577" s="87"/>
    </row>
    <row r="1578" spans="1:16" s="47" customFormat="1" ht="25.5" customHeight="1">
      <c r="A1578" s="23">
        <v>855</v>
      </c>
      <c r="B1578" s="81">
        <f>IF('入力(貼付）'!A861="","",'入力(貼付）'!A861)</f>
      </c>
      <c r="C1578" s="81"/>
      <c r="D1578" s="81"/>
      <c r="E1578" s="82">
        <f>IF('入力(貼付）'!B861="","",'入力(貼付）'!B861)</f>
      </c>
      <c r="F1578" s="83"/>
      <c r="G1578" s="83"/>
      <c r="H1578" s="83"/>
      <c r="I1578" s="83"/>
      <c r="J1578" s="84"/>
      <c r="K1578" s="85">
        <f>IF('入力(貼付）'!C861="","",'入力(貼付）'!E861)</f>
      </c>
      <c r="L1578" s="86"/>
      <c r="M1578" s="86"/>
      <c r="N1578" s="86"/>
      <c r="O1578" s="86"/>
      <c r="P1578" s="87"/>
    </row>
    <row r="1579" spans="1:16" s="47" customFormat="1" ht="25.5" customHeight="1">
      <c r="A1579" s="23">
        <v>856</v>
      </c>
      <c r="B1579" s="81">
        <f>IF('入力(貼付）'!A862="","",'入力(貼付）'!A862)</f>
      </c>
      <c r="C1579" s="81"/>
      <c r="D1579" s="81"/>
      <c r="E1579" s="82">
        <f>IF('入力(貼付）'!B862="","",'入力(貼付）'!B862)</f>
      </c>
      <c r="F1579" s="83"/>
      <c r="G1579" s="83"/>
      <c r="H1579" s="83"/>
      <c r="I1579" s="83"/>
      <c r="J1579" s="84"/>
      <c r="K1579" s="85">
        <f>IF('入力(貼付）'!C862="","",'入力(貼付）'!E862)</f>
      </c>
      <c r="L1579" s="86"/>
      <c r="M1579" s="86"/>
      <c r="N1579" s="86"/>
      <c r="O1579" s="86"/>
      <c r="P1579" s="87"/>
    </row>
    <row r="1580" spans="1:16" s="47" customFormat="1" ht="25.5" customHeight="1">
      <c r="A1580" s="23">
        <v>857</v>
      </c>
      <c r="B1580" s="81">
        <f>IF('入力(貼付）'!A863="","",'入力(貼付）'!A863)</f>
      </c>
      <c r="C1580" s="81"/>
      <c r="D1580" s="81"/>
      <c r="E1580" s="82">
        <f>IF('入力(貼付）'!B863="","",'入力(貼付）'!B863)</f>
      </c>
      <c r="F1580" s="83"/>
      <c r="G1580" s="83"/>
      <c r="H1580" s="83"/>
      <c r="I1580" s="83"/>
      <c r="J1580" s="84"/>
      <c r="K1580" s="85">
        <f>IF('入力(貼付）'!C863="","",'入力(貼付）'!E863)</f>
      </c>
      <c r="L1580" s="86"/>
      <c r="M1580" s="86"/>
      <c r="N1580" s="86"/>
      <c r="O1580" s="86"/>
      <c r="P1580" s="87"/>
    </row>
    <row r="1581" spans="1:16" s="47" customFormat="1" ht="25.5" customHeight="1">
      <c r="A1581" s="23">
        <v>858</v>
      </c>
      <c r="B1581" s="81">
        <f>IF('入力(貼付）'!A864="","",'入力(貼付）'!A864)</f>
      </c>
      <c r="C1581" s="81"/>
      <c r="D1581" s="81"/>
      <c r="E1581" s="82">
        <f>IF('入力(貼付）'!B864="","",'入力(貼付）'!B864)</f>
      </c>
      <c r="F1581" s="83"/>
      <c r="G1581" s="83"/>
      <c r="H1581" s="83"/>
      <c r="I1581" s="83"/>
      <c r="J1581" s="84"/>
      <c r="K1581" s="85">
        <f>IF('入力(貼付）'!C864="","",'入力(貼付）'!E864)</f>
      </c>
      <c r="L1581" s="86"/>
      <c r="M1581" s="86"/>
      <c r="N1581" s="86"/>
      <c r="O1581" s="86"/>
      <c r="P1581" s="87"/>
    </row>
    <row r="1582" spans="1:16" s="47" customFormat="1" ht="25.5" customHeight="1">
      <c r="A1582" s="23">
        <v>859</v>
      </c>
      <c r="B1582" s="81">
        <f>IF('入力(貼付）'!A865="","",'入力(貼付）'!A865)</f>
      </c>
      <c r="C1582" s="81"/>
      <c r="D1582" s="81"/>
      <c r="E1582" s="82">
        <f>IF('入力(貼付）'!B865="","",'入力(貼付）'!B865)</f>
      </c>
      <c r="F1582" s="83"/>
      <c r="G1582" s="83"/>
      <c r="H1582" s="83"/>
      <c r="I1582" s="83"/>
      <c r="J1582" s="84"/>
      <c r="K1582" s="85">
        <f>IF('入力(貼付）'!C865="","",'入力(貼付）'!E865)</f>
      </c>
      <c r="L1582" s="86"/>
      <c r="M1582" s="86"/>
      <c r="N1582" s="86"/>
      <c r="O1582" s="86"/>
      <c r="P1582" s="87"/>
    </row>
    <row r="1583" spans="1:16" s="47" customFormat="1" ht="25.5" customHeight="1">
      <c r="A1583" s="23">
        <v>860</v>
      </c>
      <c r="B1583" s="81">
        <f>IF('入力(貼付）'!A866="","",'入力(貼付）'!A866)</f>
      </c>
      <c r="C1583" s="81"/>
      <c r="D1583" s="81"/>
      <c r="E1583" s="82">
        <f>IF('入力(貼付）'!B866="","",'入力(貼付）'!B866)</f>
      </c>
      <c r="F1583" s="83"/>
      <c r="G1583" s="83"/>
      <c r="H1583" s="83"/>
      <c r="I1583" s="83"/>
      <c r="J1583" s="84"/>
      <c r="K1583" s="85">
        <f>IF('入力(貼付）'!C866="","",'入力(貼付）'!E866)</f>
      </c>
      <c r="L1583" s="86"/>
      <c r="M1583" s="86"/>
      <c r="N1583" s="86"/>
      <c r="O1583" s="86"/>
      <c r="P1583" s="87"/>
    </row>
    <row r="1584" spans="1:16" s="47" customFormat="1" ht="25.5" customHeight="1">
      <c r="A1584" s="88" t="s">
        <v>12</v>
      </c>
      <c r="B1584" s="89"/>
      <c r="C1584" s="89"/>
      <c r="D1584" s="90"/>
      <c r="E1584" s="91">
        <f>IF(COUNT(B1564:D1583)=0,"",COUNT(B1564:D1583))</f>
      </c>
      <c r="F1584" s="92"/>
      <c r="G1584" s="92"/>
      <c r="H1584" s="92"/>
      <c r="I1584" s="92"/>
      <c r="J1584" s="11" t="s">
        <v>6</v>
      </c>
      <c r="K1584" s="85">
        <f>IF(SUM(K1564:P1583)=0,"",SUM(K1564:P1583))</f>
      </c>
      <c r="L1584" s="86"/>
      <c r="M1584" s="86"/>
      <c r="N1584" s="86"/>
      <c r="O1584" s="86"/>
      <c r="P1584" s="87"/>
    </row>
    <row r="1585" spans="1:16" s="47" customFormat="1" ht="13.5">
      <c r="A1585" s="38" t="s">
        <v>36</v>
      </c>
      <c r="B1585" s="38"/>
      <c r="C1585" s="38"/>
      <c r="D1585" s="38"/>
      <c r="E1585" s="38"/>
      <c r="F1585" s="38"/>
      <c r="G1585" s="7"/>
      <c r="H1585" s="7"/>
      <c r="I1585" s="7"/>
      <c r="J1585" s="7"/>
      <c r="K1585" s="4"/>
      <c r="L1585" s="4"/>
      <c r="M1585" s="4"/>
      <c r="N1585" s="4"/>
      <c r="O1585" s="39"/>
      <c r="P1585" s="4"/>
    </row>
    <row r="1586" spans="1:16" s="47" customFormat="1" ht="13.5">
      <c r="A1586" s="38" t="s">
        <v>37</v>
      </c>
      <c r="B1586" s="38"/>
      <c r="C1586" s="38"/>
      <c r="D1586" s="38"/>
      <c r="E1586" s="38"/>
      <c r="F1586" s="38"/>
      <c r="G1586" s="7"/>
      <c r="H1586" s="7"/>
      <c r="I1586" s="7"/>
      <c r="J1586" s="7"/>
      <c r="K1586" s="4"/>
      <c r="L1586" s="4"/>
      <c r="M1586" s="4"/>
      <c r="N1586" s="4"/>
      <c r="O1586" s="39"/>
      <c r="P1586" s="4"/>
    </row>
    <row r="1587" spans="1:16" s="47" customFormat="1" ht="13.5">
      <c r="A1587" s="38" t="s">
        <v>38</v>
      </c>
      <c r="B1587" s="38"/>
      <c r="C1587" s="38"/>
      <c r="D1587" s="38"/>
      <c r="E1587" s="38"/>
      <c r="F1587" s="38"/>
      <c r="G1587" s="7"/>
      <c r="H1587" s="7"/>
      <c r="I1587" s="7"/>
      <c r="J1587" s="7"/>
      <c r="K1587" s="4"/>
      <c r="L1587" s="4"/>
      <c r="M1587" s="4"/>
      <c r="N1587" s="4"/>
      <c r="O1587" s="39"/>
      <c r="P1587" s="4"/>
    </row>
    <row r="1588" spans="1:16" s="47" customFormat="1" ht="13.5">
      <c r="A1588" s="40" t="s">
        <v>39</v>
      </c>
      <c r="B1588" s="7"/>
      <c r="C1588" s="7"/>
      <c r="D1588" s="7"/>
      <c r="E1588" s="7"/>
      <c r="F1588" s="7"/>
      <c r="G1588" s="70" t="s">
        <v>40</v>
      </c>
      <c r="H1588" s="70"/>
      <c r="I1588" s="70"/>
      <c r="J1588" s="70"/>
      <c r="K1588" s="70"/>
      <c r="L1588" s="70"/>
      <c r="M1588" s="70"/>
      <c r="N1588" s="70"/>
      <c r="O1588" s="70"/>
      <c r="P1588" s="70"/>
    </row>
    <row r="1589" spans="1:16" s="47" customFormat="1" ht="25.5" customHeight="1">
      <c r="A1589" s="70" t="s">
        <v>41</v>
      </c>
      <c r="B1589" s="70"/>
      <c r="C1589" s="70" t="s">
        <v>42</v>
      </c>
      <c r="D1589" s="70"/>
      <c r="E1589" s="41"/>
      <c r="F1589" s="41"/>
      <c r="G1589" s="93">
        <f>IF(E1584="","",'入力(貼付）'!$D$2)</f>
      </c>
      <c r="H1589" s="93"/>
      <c r="I1589" s="88"/>
      <c r="J1589" s="42" t="s">
        <v>6</v>
      </c>
      <c r="K1589" s="94">
        <f>IF(K1584="","",'入力(貼付）'!$E$2)</f>
      </c>
      <c r="L1589" s="95"/>
      <c r="M1589" s="95"/>
      <c r="N1589" s="95"/>
      <c r="O1589" s="95"/>
      <c r="P1589" s="43" t="s">
        <v>43</v>
      </c>
    </row>
    <row r="1590" spans="1:16" s="47" customFormat="1" ht="22.5" customHeight="1">
      <c r="A1590" s="93"/>
      <c r="B1590" s="93"/>
      <c r="C1590" s="96"/>
      <c r="D1590" s="96"/>
      <c r="E1590" s="44"/>
      <c r="F1590" s="44"/>
      <c r="G1590" s="45"/>
      <c r="H1590" s="44"/>
      <c r="I1590" s="4"/>
      <c r="J1590" s="4"/>
      <c r="K1590" s="4"/>
      <c r="L1590" s="4"/>
      <c r="M1590" s="4"/>
      <c r="N1590" s="4"/>
      <c r="O1590" s="45"/>
      <c r="P1590" s="4"/>
    </row>
    <row r="1591" spans="1:16" s="47" customFormat="1" ht="22.5" customHeight="1">
      <c r="A1591" s="93"/>
      <c r="B1591" s="93"/>
      <c r="C1591" s="96"/>
      <c r="D1591" s="96"/>
      <c r="E1591" s="46"/>
      <c r="F1591" s="46"/>
      <c r="G1591" s="61" t="s">
        <v>92</v>
      </c>
      <c r="H1591" s="61"/>
      <c r="I1591" s="61"/>
      <c r="J1591" s="69">
        <f>IF(B1564="","",$J$37)</f>
      </c>
      <c r="K1591" s="69"/>
      <c r="L1591" s="69"/>
      <c r="M1591" s="69"/>
      <c r="N1591" s="69"/>
      <c r="O1591" s="69"/>
      <c r="P1591" s="69"/>
    </row>
    <row r="1592" spans="1:16" s="47" customFormat="1" ht="13.5">
      <c r="A1592" s="71" t="s">
        <v>90</v>
      </c>
      <c r="B1592" s="71"/>
      <c r="C1592" s="71"/>
      <c r="D1592" s="71"/>
      <c r="E1592" s="71"/>
      <c r="F1592" s="71"/>
      <c r="G1592" s="71"/>
      <c r="H1592" s="9"/>
      <c r="I1592" s="4"/>
      <c r="J1592" s="4"/>
      <c r="K1592" s="4"/>
      <c r="L1592" s="4"/>
      <c r="M1592" s="7" t="s">
        <v>15</v>
      </c>
      <c r="N1592" s="4"/>
      <c r="O1592" s="5"/>
      <c r="P1592" s="2"/>
    </row>
    <row r="1593" spans="1:16" s="47" customFormat="1" ht="13.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</row>
    <row r="1594" spans="1:111" s="1" customFormat="1" ht="24">
      <c r="A1594" s="72" t="s">
        <v>0</v>
      </c>
      <c r="B1594" s="72"/>
      <c r="C1594" s="72"/>
      <c r="D1594" s="72"/>
      <c r="E1594" s="72"/>
      <c r="F1594" s="72"/>
      <c r="G1594" s="72"/>
      <c r="H1594" s="72"/>
      <c r="I1594" s="72"/>
      <c r="J1594" s="72"/>
      <c r="K1594" s="72"/>
      <c r="L1594" s="72"/>
      <c r="M1594" s="72"/>
      <c r="N1594" s="72"/>
      <c r="O1594" s="72"/>
      <c r="P1594" s="72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  <c r="BE1594" s="3"/>
      <c r="BF1594" s="3"/>
      <c r="BG1594" s="3"/>
      <c r="BH1594" s="3"/>
      <c r="BI1594" s="3"/>
      <c r="BJ1594" s="3"/>
      <c r="BK1594" s="3"/>
      <c r="BL1594" s="3"/>
      <c r="BM1594" s="3"/>
      <c r="BN1594" s="3"/>
      <c r="BO1594" s="3"/>
      <c r="BP1594" s="3"/>
      <c r="BQ1594" s="3"/>
      <c r="BR1594" s="3"/>
      <c r="BS1594" s="3"/>
      <c r="BT1594" s="3"/>
      <c r="BU1594" s="3"/>
      <c r="BV1594" s="3"/>
      <c r="BW1594" s="3"/>
      <c r="BX1594" s="3"/>
      <c r="BY1594" s="3"/>
      <c r="BZ1594" s="3"/>
      <c r="CA1594" s="3"/>
      <c r="CB1594" s="3"/>
      <c r="CC1594" s="3"/>
      <c r="CD1594" s="3"/>
      <c r="CE1594" s="3"/>
      <c r="CF1594" s="3"/>
      <c r="CG1594" s="3"/>
      <c r="CH1594" s="3"/>
      <c r="CI1594" s="3"/>
      <c r="CJ1594" s="3"/>
      <c r="CK1594" s="3"/>
      <c r="CL1594" s="3"/>
      <c r="CM1594" s="3"/>
      <c r="CN1594" s="3"/>
      <c r="CO1594" s="3"/>
      <c r="CP1594" s="3"/>
      <c r="CQ1594" s="3"/>
      <c r="CR1594" s="3"/>
      <c r="CS1594" s="3"/>
      <c r="CT1594" s="3"/>
      <c r="CU1594" s="3"/>
      <c r="CV1594" s="3"/>
      <c r="CW1594" s="3"/>
      <c r="CX1594" s="3"/>
      <c r="CY1594" s="3"/>
      <c r="CZ1594" s="3"/>
      <c r="DA1594" s="3"/>
      <c r="DB1594" s="3"/>
      <c r="DC1594" s="3"/>
      <c r="DD1594" s="3"/>
      <c r="DE1594" s="3"/>
      <c r="DF1594" s="3"/>
      <c r="DG1594" s="3"/>
    </row>
    <row r="1595" spans="1:16" s="47" customFormat="1" ht="13.5">
      <c r="A1595" s="6"/>
      <c r="B1595" s="6"/>
      <c r="C1595" s="6"/>
      <c r="D1595" s="2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2"/>
      <c r="P1595" s="4"/>
    </row>
    <row r="1596" spans="1:16" s="47" customFormat="1" ht="22.5" customHeight="1">
      <c r="A1596" s="73" t="s">
        <v>10</v>
      </c>
      <c r="B1596" s="73"/>
      <c r="C1596" s="73"/>
      <c r="D1596" s="73"/>
      <c r="E1596" s="74" t="s">
        <v>8</v>
      </c>
      <c r="F1596" s="74"/>
      <c r="G1596" s="74"/>
      <c r="H1596" s="74" t="s">
        <v>1</v>
      </c>
      <c r="I1596" s="74"/>
      <c r="J1596" s="74"/>
      <c r="K1596" s="74" t="s">
        <v>13</v>
      </c>
      <c r="L1596" s="74"/>
      <c r="M1596" s="74"/>
      <c r="N1596" s="74" t="s">
        <v>3</v>
      </c>
      <c r="O1596" s="74"/>
      <c r="P1596" s="74"/>
    </row>
    <row r="1597" spans="1:16" s="47" customFormat="1" ht="25.5" customHeight="1">
      <c r="A1597" s="75">
        <f>IF($M1597="","",'入力(貼付）'!$A$2)</f>
      </c>
      <c r="B1597" s="75"/>
      <c r="C1597" s="75"/>
      <c r="D1597" s="75"/>
      <c r="E1597" s="76">
        <f>IF($M1597="","",'入力(貼付）'!$B$2)</f>
      </c>
      <c r="F1597" s="76"/>
      <c r="G1597" s="76"/>
      <c r="H1597" s="76">
        <f>IF($M1597="","",'入力(貼付）'!$C$2)</f>
      </c>
      <c r="I1597" s="76"/>
      <c r="J1597" s="76"/>
      <c r="K1597" s="37">
        <f>IF($M1597="","",44)</f>
      </c>
      <c r="L1597" s="26" t="s">
        <v>26</v>
      </c>
      <c r="M1597" s="36">
        <f>IF('入力(貼付）'!$F$2&lt;44,"",'入力(貼付）'!$F$2)</f>
      </c>
      <c r="N1597" s="77">
        <f>IF(K1597="","",30)</f>
      </c>
      <c r="O1597" s="77"/>
      <c r="P1597" s="77"/>
    </row>
    <row r="1598" spans="1:16" s="47" customFormat="1" ht="25.5" customHeight="1">
      <c r="A1598" s="74" t="s">
        <v>2</v>
      </c>
      <c r="B1598" s="74"/>
      <c r="C1598" s="74"/>
      <c r="D1598" s="74"/>
      <c r="E1598" s="78">
        <f>IF(M1597="","",$E$7)</f>
      </c>
      <c r="F1598" s="79"/>
      <c r="G1598" s="79"/>
      <c r="H1598" s="79"/>
      <c r="I1598" s="79"/>
      <c r="J1598" s="79"/>
      <c r="K1598" s="79"/>
      <c r="L1598" s="79"/>
      <c r="M1598" s="79"/>
      <c r="N1598" s="79"/>
      <c r="O1598" s="79"/>
      <c r="P1598" s="80"/>
    </row>
    <row r="1599" spans="1:16" s="47" customFormat="1" ht="16.5" customHeight="1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2"/>
      <c r="P1599" s="10" t="s">
        <v>14</v>
      </c>
    </row>
    <row r="1600" spans="1:16" s="47" customFormat="1" ht="22.5" customHeight="1">
      <c r="A1600" s="8" t="s">
        <v>4</v>
      </c>
      <c r="B1600" s="70" t="s">
        <v>7</v>
      </c>
      <c r="C1600" s="70"/>
      <c r="D1600" s="70"/>
      <c r="E1600" s="70" t="s">
        <v>9</v>
      </c>
      <c r="F1600" s="70"/>
      <c r="G1600" s="70"/>
      <c r="H1600" s="70"/>
      <c r="I1600" s="70"/>
      <c r="J1600" s="70"/>
      <c r="K1600" s="70" t="s">
        <v>5</v>
      </c>
      <c r="L1600" s="70"/>
      <c r="M1600" s="70"/>
      <c r="N1600" s="70"/>
      <c r="O1600" s="70"/>
      <c r="P1600" s="70"/>
    </row>
    <row r="1601" spans="1:16" s="47" customFormat="1" ht="25.5" customHeight="1">
      <c r="A1601" s="23">
        <v>861</v>
      </c>
      <c r="B1601" s="81">
        <f>IF('入力(貼付）'!A867="","",'入力(貼付）'!A867)</f>
      </c>
      <c r="C1601" s="81"/>
      <c r="D1601" s="81"/>
      <c r="E1601" s="82">
        <f>IF('入力(貼付）'!B867="","",'入力(貼付）'!B867)</f>
      </c>
      <c r="F1601" s="83"/>
      <c r="G1601" s="83"/>
      <c r="H1601" s="83"/>
      <c r="I1601" s="83"/>
      <c r="J1601" s="84"/>
      <c r="K1601" s="85">
        <f>IF('入力(貼付）'!C867="","",'入力(貼付）'!E867)</f>
      </c>
      <c r="L1601" s="86"/>
      <c r="M1601" s="86"/>
      <c r="N1601" s="86"/>
      <c r="O1601" s="86"/>
      <c r="P1601" s="87"/>
    </row>
    <row r="1602" spans="1:16" s="47" customFormat="1" ht="25.5" customHeight="1">
      <c r="A1602" s="23">
        <v>862</v>
      </c>
      <c r="B1602" s="81">
        <f>IF('入力(貼付）'!A868="","",'入力(貼付）'!A868)</f>
      </c>
      <c r="C1602" s="81"/>
      <c r="D1602" s="81"/>
      <c r="E1602" s="82">
        <f>IF('入力(貼付）'!B868="","",'入力(貼付）'!B868)</f>
      </c>
      <c r="F1602" s="83"/>
      <c r="G1602" s="83"/>
      <c r="H1602" s="83"/>
      <c r="I1602" s="83"/>
      <c r="J1602" s="84"/>
      <c r="K1602" s="85">
        <f>IF('入力(貼付）'!C868="","",'入力(貼付）'!E868)</f>
      </c>
      <c r="L1602" s="86"/>
      <c r="M1602" s="86"/>
      <c r="N1602" s="86"/>
      <c r="O1602" s="86"/>
      <c r="P1602" s="87"/>
    </row>
    <row r="1603" spans="1:16" s="47" customFormat="1" ht="25.5" customHeight="1">
      <c r="A1603" s="23">
        <v>863</v>
      </c>
      <c r="B1603" s="81">
        <f>IF('入力(貼付）'!A869="","",'入力(貼付）'!A869)</f>
      </c>
      <c r="C1603" s="81"/>
      <c r="D1603" s="81"/>
      <c r="E1603" s="82">
        <f>IF('入力(貼付）'!B869="","",'入力(貼付）'!B869)</f>
      </c>
      <c r="F1603" s="83"/>
      <c r="G1603" s="83"/>
      <c r="H1603" s="83"/>
      <c r="I1603" s="83"/>
      <c r="J1603" s="84"/>
      <c r="K1603" s="85">
        <f>IF('入力(貼付）'!C869="","",'入力(貼付）'!E869)</f>
      </c>
      <c r="L1603" s="86"/>
      <c r="M1603" s="86"/>
      <c r="N1603" s="86"/>
      <c r="O1603" s="86"/>
      <c r="P1603" s="87"/>
    </row>
    <row r="1604" spans="1:16" s="47" customFormat="1" ht="25.5" customHeight="1">
      <c r="A1604" s="23">
        <v>864</v>
      </c>
      <c r="B1604" s="81">
        <f>IF('入力(貼付）'!A870="","",'入力(貼付）'!A870)</f>
      </c>
      <c r="C1604" s="81"/>
      <c r="D1604" s="81"/>
      <c r="E1604" s="82">
        <f>IF('入力(貼付）'!B870="","",'入力(貼付）'!B870)</f>
      </c>
      <c r="F1604" s="83"/>
      <c r="G1604" s="83"/>
      <c r="H1604" s="83"/>
      <c r="I1604" s="83"/>
      <c r="J1604" s="84"/>
      <c r="K1604" s="85">
        <f>IF('入力(貼付）'!C870="","",'入力(貼付）'!E870)</f>
      </c>
      <c r="L1604" s="86"/>
      <c r="M1604" s="86"/>
      <c r="N1604" s="86"/>
      <c r="O1604" s="86"/>
      <c r="P1604" s="87"/>
    </row>
    <row r="1605" spans="1:16" s="47" customFormat="1" ht="25.5" customHeight="1">
      <c r="A1605" s="23">
        <v>865</v>
      </c>
      <c r="B1605" s="81">
        <f>IF('入力(貼付）'!A871="","",'入力(貼付）'!A871)</f>
      </c>
      <c r="C1605" s="81"/>
      <c r="D1605" s="81"/>
      <c r="E1605" s="82">
        <f>IF('入力(貼付）'!B871="","",'入力(貼付）'!B871)</f>
      </c>
      <c r="F1605" s="83"/>
      <c r="G1605" s="83"/>
      <c r="H1605" s="83"/>
      <c r="I1605" s="83"/>
      <c r="J1605" s="84"/>
      <c r="K1605" s="85">
        <f>IF('入力(貼付）'!C871="","",'入力(貼付）'!E871)</f>
      </c>
      <c r="L1605" s="86"/>
      <c r="M1605" s="86"/>
      <c r="N1605" s="86"/>
      <c r="O1605" s="86"/>
      <c r="P1605" s="87"/>
    </row>
    <row r="1606" spans="1:16" s="47" customFormat="1" ht="25.5" customHeight="1">
      <c r="A1606" s="23">
        <v>866</v>
      </c>
      <c r="B1606" s="81">
        <f>IF('入力(貼付）'!A872="","",'入力(貼付）'!A872)</f>
      </c>
      <c r="C1606" s="81"/>
      <c r="D1606" s="81"/>
      <c r="E1606" s="82">
        <f>IF('入力(貼付）'!B872="","",'入力(貼付）'!B872)</f>
      </c>
      <c r="F1606" s="83"/>
      <c r="G1606" s="83"/>
      <c r="H1606" s="83"/>
      <c r="I1606" s="83"/>
      <c r="J1606" s="84"/>
      <c r="K1606" s="85">
        <f>IF('入力(貼付）'!C872="","",'入力(貼付）'!E872)</f>
      </c>
      <c r="L1606" s="86"/>
      <c r="M1606" s="86"/>
      <c r="N1606" s="86"/>
      <c r="O1606" s="86"/>
      <c r="P1606" s="87"/>
    </row>
    <row r="1607" spans="1:16" s="47" customFormat="1" ht="25.5" customHeight="1">
      <c r="A1607" s="23">
        <v>867</v>
      </c>
      <c r="B1607" s="81">
        <f>IF('入力(貼付）'!A873="","",'入力(貼付）'!A873)</f>
      </c>
      <c r="C1607" s="81"/>
      <c r="D1607" s="81"/>
      <c r="E1607" s="82">
        <f>IF('入力(貼付）'!B873="","",'入力(貼付）'!B873)</f>
      </c>
      <c r="F1607" s="83"/>
      <c r="G1607" s="83"/>
      <c r="H1607" s="83"/>
      <c r="I1607" s="83"/>
      <c r="J1607" s="84"/>
      <c r="K1607" s="85">
        <f>IF('入力(貼付）'!C873="","",'入力(貼付）'!E873)</f>
      </c>
      <c r="L1607" s="86"/>
      <c r="M1607" s="86"/>
      <c r="N1607" s="86"/>
      <c r="O1607" s="86"/>
      <c r="P1607" s="87"/>
    </row>
    <row r="1608" spans="1:16" s="47" customFormat="1" ht="25.5" customHeight="1">
      <c r="A1608" s="23">
        <v>868</v>
      </c>
      <c r="B1608" s="81">
        <f>IF('入力(貼付）'!A874="","",'入力(貼付）'!A874)</f>
      </c>
      <c r="C1608" s="81"/>
      <c r="D1608" s="81"/>
      <c r="E1608" s="82">
        <f>IF('入力(貼付）'!B874="","",'入力(貼付）'!B874)</f>
      </c>
      <c r="F1608" s="83"/>
      <c r="G1608" s="83"/>
      <c r="H1608" s="83"/>
      <c r="I1608" s="83"/>
      <c r="J1608" s="84"/>
      <c r="K1608" s="85">
        <f>IF('入力(貼付）'!C874="","",'入力(貼付）'!E874)</f>
      </c>
      <c r="L1608" s="86"/>
      <c r="M1608" s="86"/>
      <c r="N1608" s="86"/>
      <c r="O1608" s="86"/>
      <c r="P1608" s="87"/>
    </row>
    <row r="1609" spans="1:16" s="47" customFormat="1" ht="25.5" customHeight="1">
      <c r="A1609" s="23">
        <v>869</v>
      </c>
      <c r="B1609" s="81">
        <f>IF('入力(貼付）'!A875="","",'入力(貼付）'!A875)</f>
      </c>
      <c r="C1609" s="81"/>
      <c r="D1609" s="81"/>
      <c r="E1609" s="82">
        <f>IF('入力(貼付）'!B875="","",'入力(貼付）'!B875)</f>
      </c>
      <c r="F1609" s="83"/>
      <c r="G1609" s="83"/>
      <c r="H1609" s="83"/>
      <c r="I1609" s="83"/>
      <c r="J1609" s="84"/>
      <c r="K1609" s="85">
        <f>IF('入力(貼付）'!C875="","",'入力(貼付）'!E875)</f>
      </c>
      <c r="L1609" s="86"/>
      <c r="M1609" s="86"/>
      <c r="N1609" s="86"/>
      <c r="O1609" s="86"/>
      <c r="P1609" s="87"/>
    </row>
    <row r="1610" spans="1:16" s="47" customFormat="1" ht="25.5" customHeight="1">
      <c r="A1610" s="23">
        <v>870</v>
      </c>
      <c r="B1610" s="81">
        <f>IF('入力(貼付）'!A876="","",'入力(貼付）'!A876)</f>
      </c>
      <c r="C1610" s="81"/>
      <c r="D1610" s="81"/>
      <c r="E1610" s="82">
        <f>IF('入力(貼付）'!B876="","",'入力(貼付）'!B876)</f>
      </c>
      <c r="F1610" s="83"/>
      <c r="G1610" s="83"/>
      <c r="H1610" s="83"/>
      <c r="I1610" s="83"/>
      <c r="J1610" s="84"/>
      <c r="K1610" s="85">
        <f>IF('入力(貼付）'!C876="","",'入力(貼付）'!E876)</f>
      </c>
      <c r="L1610" s="86"/>
      <c r="M1610" s="86"/>
      <c r="N1610" s="86"/>
      <c r="O1610" s="86"/>
      <c r="P1610" s="87"/>
    </row>
    <row r="1611" spans="1:16" s="47" customFormat="1" ht="25.5" customHeight="1">
      <c r="A1611" s="23">
        <v>871</v>
      </c>
      <c r="B1611" s="81">
        <f>IF('入力(貼付）'!A877="","",'入力(貼付）'!A877)</f>
      </c>
      <c r="C1611" s="81"/>
      <c r="D1611" s="81"/>
      <c r="E1611" s="82">
        <f>IF('入力(貼付）'!B877="","",'入力(貼付）'!B877)</f>
      </c>
      <c r="F1611" s="83"/>
      <c r="G1611" s="83"/>
      <c r="H1611" s="83"/>
      <c r="I1611" s="83"/>
      <c r="J1611" s="84"/>
      <c r="K1611" s="85">
        <f>IF('入力(貼付）'!C877="","",'入力(貼付）'!E877)</f>
      </c>
      <c r="L1611" s="86"/>
      <c r="M1611" s="86"/>
      <c r="N1611" s="86"/>
      <c r="O1611" s="86"/>
      <c r="P1611" s="87"/>
    </row>
    <row r="1612" spans="1:16" s="47" customFormat="1" ht="25.5" customHeight="1">
      <c r="A1612" s="23">
        <v>872</v>
      </c>
      <c r="B1612" s="81">
        <f>IF('入力(貼付）'!A878="","",'入力(貼付）'!A878)</f>
      </c>
      <c r="C1612" s="81"/>
      <c r="D1612" s="81"/>
      <c r="E1612" s="82">
        <f>IF('入力(貼付）'!B878="","",'入力(貼付）'!B878)</f>
      </c>
      <c r="F1612" s="83"/>
      <c r="G1612" s="83"/>
      <c r="H1612" s="83"/>
      <c r="I1612" s="83"/>
      <c r="J1612" s="84"/>
      <c r="K1612" s="85">
        <f>IF('入力(貼付）'!C878="","",'入力(貼付）'!E878)</f>
      </c>
      <c r="L1612" s="86"/>
      <c r="M1612" s="86"/>
      <c r="N1612" s="86"/>
      <c r="O1612" s="86"/>
      <c r="P1612" s="87"/>
    </row>
    <row r="1613" spans="1:16" s="47" customFormat="1" ht="25.5" customHeight="1">
      <c r="A1613" s="23">
        <v>873</v>
      </c>
      <c r="B1613" s="81">
        <f>IF('入力(貼付）'!A879="","",'入力(貼付）'!A879)</f>
      </c>
      <c r="C1613" s="81"/>
      <c r="D1613" s="81"/>
      <c r="E1613" s="82">
        <f>IF('入力(貼付）'!B879="","",'入力(貼付）'!B879)</f>
      </c>
      <c r="F1613" s="83"/>
      <c r="G1613" s="83"/>
      <c r="H1613" s="83"/>
      <c r="I1613" s="83"/>
      <c r="J1613" s="84"/>
      <c r="K1613" s="85">
        <f>IF('入力(貼付）'!C879="","",'入力(貼付）'!E879)</f>
      </c>
      <c r="L1613" s="86"/>
      <c r="M1613" s="86"/>
      <c r="N1613" s="86"/>
      <c r="O1613" s="86"/>
      <c r="P1613" s="87"/>
    </row>
    <row r="1614" spans="1:16" s="47" customFormat="1" ht="25.5" customHeight="1">
      <c r="A1614" s="23">
        <v>874</v>
      </c>
      <c r="B1614" s="81">
        <f>IF('入力(貼付）'!A880="","",'入力(貼付）'!A880)</f>
      </c>
      <c r="C1614" s="81"/>
      <c r="D1614" s="81"/>
      <c r="E1614" s="82">
        <f>IF('入力(貼付）'!B880="","",'入力(貼付）'!B880)</f>
      </c>
      <c r="F1614" s="83"/>
      <c r="G1614" s="83"/>
      <c r="H1614" s="83"/>
      <c r="I1614" s="83"/>
      <c r="J1614" s="84"/>
      <c r="K1614" s="85">
        <f>IF('入力(貼付）'!C880="","",'入力(貼付）'!E880)</f>
      </c>
      <c r="L1614" s="86"/>
      <c r="M1614" s="86"/>
      <c r="N1614" s="86"/>
      <c r="O1614" s="86"/>
      <c r="P1614" s="87"/>
    </row>
    <row r="1615" spans="1:16" s="47" customFormat="1" ht="25.5" customHeight="1">
      <c r="A1615" s="23">
        <v>875</v>
      </c>
      <c r="B1615" s="81">
        <f>IF('入力(貼付）'!A881="","",'入力(貼付）'!A881)</f>
      </c>
      <c r="C1615" s="81"/>
      <c r="D1615" s="81"/>
      <c r="E1615" s="82">
        <f>IF('入力(貼付）'!B881="","",'入力(貼付）'!B881)</f>
      </c>
      <c r="F1615" s="83"/>
      <c r="G1615" s="83"/>
      <c r="H1615" s="83"/>
      <c r="I1615" s="83"/>
      <c r="J1615" s="84"/>
      <c r="K1615" s="85">
        <f>IF('入力(貼付）'!C881="","",'入力(貼付）'!E881)</f>
      </c>
      <c r="L1615" s="86"/>
      <c r="M1615" s="86"/>
      <c r="N1615" s="86"/>
      <c r="O1615" s="86"/>
      <c r="P1615" s="87"/>
    </row>
    <row r="1616" spans="1:16" s="47" customFormat="1" ht="25.5" customHeight="1">
      <c r="A1616" s="23">
        <v>876</v>
      </c>
      <c r="B1616" s="81">
        <f>IF('入力(貼付）'!A882="","",'入力(貼付）'!A882)</f>
      </c>
      <c r="C1616" s="81"/>
      <c r="D1616" s="81"/>
      <c r="E1616" s="82">
        <f>IF('入力(貼付）'!B882="","",'入力(貼付）'!B882)</f>
      </c>
      <c r="F1616" s="83"/>
      <c r="G1616" s="83"/>
      <c r="H1616" s="83"/>
      <c r="I1616" s="83"/>
      <c r="J1616" s="84"/>
      <c r="K1616" s="85">
        <f>IF('入力(貼付）'!C882="","",'入力(貼付）'!E882)</f>
      </c>
      <c r="L1616" s="86"/>
      <c r="M1616" s="86"/>
      <c r="N1616" s="86"/>
      <c r="O1616" s="86"/>
      <c r="P1616" s="87"/>
    </row>
    <row r="1617" spans="1:16" s="47" customFormat="1" ht="25.5" customHeight="1">
      <c r="A1617" s="23">
        <v>877</v>
      </c>
      <c r="B1617" s="81">
        <f>IF('入力(貼付）'!A883="","",'入力(貼付）'!A883)</f>
      </c>
      <c r="C1617" s="81"/>
      <c r="D1617" s="81"/>
      <c r="E1617" s="82">
        <f>IF('入力(貼付）'!B883="","",'入力(貼付）'!B883)</f>
      </c>
      <c r="F1617" s="83"/>
      <c r="G1617" s="83"/>
      <c r="H1617" s="83"/>
      <c r="I1617" s="83"/>
      <c r="J1617" s="84"/>
      <c r="K1617" s="85">
        <f>IF('入力(貼付）'!C883="","",'入力(貼付）'!E883)</f>
      </c>
      <c r="L1617" s="86"/>
      <c r="M1617" s="86"/>
      <c r="N1617" s="86"/>
      <c r="O1617" s="86"/>
      <c r="P1617" s="87"/>
    </row>
    <row r="1618" spans="1:16" s="47" customFormat="1" ht="25.5" customHeight="1">
      <c r="A1618" s="23">
        <v>878</v>
      </c>
      <c r="B1618" s="81">
        <f>IF('入力(貼付）'!A884="","",'入力(貼付）'!A884)</f>
      </c>
      <c r="C1618" s="81"/>
      <c r="D1618" s="81"/>
      <c r="E1618" s="82">
        <f>IF('入力(貼付）'!B884="","",'入力(貼付）'!B884)</f>
      </c>
      <c r="F1618" s="83"/>
      <c r="G1618" s="83"/>
      <c r="H1618" s="83"/>
      <c r="I1618" s="83"/>
      <c r="J1618" s="84"/>
      <c r="K1618" s="85">
        <f>IF('入力(貼付）'!C884="","",'入力(貼付）'!E884)</f>
      </c>
      <c r="L1618" s="86"/>
      <c r="M1618" s="86"/>
      <c r="N1618" s="86"/>
      <c r="O1618" s="86"/>
      <c r="P1618" s="87"/>
    </row>
    <row r="1619" spans="1:16" s="47" customFormat="1" ht="25.5" customHeight="1">
      <c r="A1619" s="23">
        <v>879</v>
      </c>
      <c r="B1619" s="81">
        <f>IF('入力(貼付）'!A885="","",'入力(貼付）'!A885)</f>
      </c>
      <c r="C1619" s="81"/>
      <c r="D1619" s="81"/>
      <c r="E1619" s="82">
        <f>IF('入力(貼付）'!B885="","",'入力(貼付）'!B885)</f>
      </c>
      <c r="F1619" s="83"/>
      <c r="G1619" s="83"/>
      <c r="H1619" s="83"/>
      <c r="I1619" s="83"/>
      <c r="J1619" s="84"/>
      <c r="K1619" s="85">
        <f>IF('入力(貼付）'!C885="","",'入力(貼付）'!E885)</f>
      </c>
      <c r="L1619" s="86"/>
      <c r="M1619" s="86"/>
      <c r="N1619" s="86"/>
      <c r="O1619" s="86"/>
      <c r="P1619" s="87"/>
    </row>
    <row r="1620" spans="1:16" s="47" customFormat="1" ht="25.5" customHeight="1">
      <c r="A1620" s="23">
        <v>880</v>
      </c>
      <c r="B1620" s="81">
        <f>IF('入力(貼付）'!A886="","",'入力(貼付）'!A886)</f>
      </c>
      <c r="C1620" s="81"/>
      <c r="D1620" s="81"/>
      <c r="E1620" s="82">
        <f>IF('入力(貼付）'!B886="","",'入力(貼付）'!B886)</f>
      </c>
      <c r="F1620" s="83"/>
      <c r="G1620" s="83"/>
      <c r="H1620" s="83"/>
      <c r="I1620" s="83"/>
      <c r="J1620" s="84"/>
      <c r="K1620" s="85">
        <f>IF('入力(貼付）'!C886="","",'入力(貼付）'!E886)</f>
      </c>
      <c r="L1620" s="86"/>
      <c r="M1620" s="86"/>
      <c r="N1620" s="86"/>
      <c r="O1620" s="86"/>
      <c r="P1620" s="87"/>
    </row>
    <row r="1621" spans="1:16" s="47" customFormat="1" ht="25.5" customHeight="1">
      <c r="A1621" s="88" t="s">
        <v>12</v>
      </c>
      <c r="B1621" s="89"/>
      <c r="C1621" s="89"/>
      <c r="D1621" s="90"/>
      <c r="E1621" s="91">
        <f>IF(COUNT(B1601:D1620)=0,"",COUNT(B1601:D1620))</f>
      </c>
      <c r="F1621" s="92"/>
      <c r="G1621" s="92"/>
      <c r="H1621" s="92"/>
      <c r="I1621" s="92"/>
      <c r="J1621" s="11" t="s">
        <v>6</v>
      </c>
      <c r="K1621" s="85">
        <f>IF(SUM(K1601:P1620)=0,"",SUM(K1601:P1620))</f>
      </c>
      <c r="L1621" s="86"/>
      <c r="M1621" s="86"/>
      <c r="N1621" s="86"/>
      <c r="O1621" s="86"/>
      <c r="P1621" s="87"/>
    </row>
    <row r="1622" spans="1:16" s="47" customFormat="1" ht="13.5">
      <c r="A1622" s="38" t="s">
        <v>36</v>
      </c>
      <c r="B1622" s="38"/>
      <c r="C1622" s="38"/>
      <c r="D1622" s="38"/>
      <c r="E1622" s="38"/>
      <c r="F1622" s="38"/>
      <c r="G1622" s="7"/>
      <c r="H1622" s="7"/>
      <c r="I1622" s="7"/>
      <c r="J1622" s="7"/>
      <c r="K1622" s="4"/>
      <c r="L1622" s="4"/>
      <c r="M1622" s="4"/>
      <c r="N1622" s="4"/>
      <c r="O1622" s="39"/>
      <c r="P1622" s="4"/>
    </row>
    <row r="1623" spans="1:16" s="47" customFormat="1" ht="13.5">
      <c r="A1623" s="38" t="s">
        <v>37</v>
      </c>
      <c r="B1623" s="38"/>
      <c r="C1623" s="38"/>
      <c r="D1623" s="38"/>
      <c r="E1623" s="38"/>
      <c r="F1623" s="38"/>
      <c r="G1623" s="7"/>
      <c r="H1623" s="7"/>
      <c r="I1623" s="7"/>
      <c r="J1623" s="7"/>
      <c r="K1623" s="4"/>
      <c r="L1623" s="4"/>
      <c r="M1623" s="4"/>
      <c r="N1623" s="4"/>
      <c r="O1623" s="39"/>
      <c r="P1623" s="4"/>
    </row>
    <row r="1624" spans="1:16" s="47" customFormat="1" ht="13.5">
      <c r="A1624" s="38" t="s">
        <v>38</v>
      </c>
      <c r="B1624" s="38"/>
      <c r="C1624" s="38"/>
      <c r="D1624" s="38"/>
      <c r="E1624" s="38"/>
      <c r="F1624" s="38"/>
      <c r="G1624" s="7"/>
      <c r="H1624" s="7"/>
      <c r="I1624" s="7"/>
      <c r="J1624" s="7"/>
      <c r="K1624" s="4"/>
      <c r="L1624" s="4"/>
      <c r="M1624" s="4"/>
      <c r="N1624" s="4"/>
      <c r="O1624" s="39"/>
      <c r="P1624" s="4"/>
    </row>
    <row r="1625" spans="1:16" s="47" customFormat="1" ht="13.5">
      <c r="A1625" s="40" t="s">
        <v>39</v>
      </c>
      <c r="B1625" s="7"/>
      <c r="C1625" s="7"/>
      <c r="D1625" s="7"/>
      <c r="E1625" s="7"/>
      <c r="F1625" s="7"/>
      <c r="G1625" s="70" t="s">
        <v>40</v>
      </c>
      <c r="H1625" s="70"/>
      <c r="I1625" s="70"/>
      <c r="J1625" s="70"/>
      <c r="K1625" s="70"/>
      <c r="L1625" s="70"/>
      <c r="M1625" s="70"/>
      <c r="N1625" s="70"/>
      <c r="O1625" s="70"/>
      <c r="P1625" s="70"/>
    </row>
    <row r="1626" spans="1:16" s="47" customFormat="1" ht="25.5" customHeight="1">
      <c r="A1626" s="70" t="s">
        <v>41</v>
      </c>
      <c r="B1626" s="70"/>
      <c r="C1626" s="70" t="s">
        <v>42</v>
      </c>
      <c r="D1626" s="70"/>
      <c r="E1626" s="41"/>
      <c r="F1626" s="41"/>
      <c r="G1626" s="93">
        <f>IF(E1621="","",'入力(貼付）'!$D$2)</f>
      </c>
      <c r="H1626" s="93"/>
      <c r="I1626" s="88"/>
      <c r="J1626" s="42" t="s">
        <v>6</v>
      </c>
      <c r="K1626" s="94">
        <f>IF(K1621="","",'入力(貼付）'!$E$2)</f>
      </c>
      <c r="L1626" s="95"/>
      <c r="M1626" s="95"/>
      <c r="N1626" s="95"/>
      <c r="O1626" s="95"/>
      <c r="P1626" s="43" t="s">
        <v>43</v>
      </c>
    </row>
    <row r="1627" spans="1:16" s="47" customFormat="1" ht="22.5" customHeight="1">
      <c r="A1627" s="93"/>
      <c r="B1627" s="93"/>
      <c r="C1627" s="96"/>
      <c r="D1627" s="96"/>
      <c r="E1627" s="44"/>
      <c r="F1627" s="44"/>
      <c r="G1627" s="45"/>
      <c r="H1627" s="44"/>
      <c r="I1627" s="4"/>
      <c r="J1627" s="4"/>
      <c r="K1627" s="4"/>
      <c r="L1627" s="4"/>
      <c r="M1627" s="4"/>
      <c r="N1627" s="4"/>
      <c r="O1627" s="45"/>
      <c r="P1627" s="4"/>
    </row>
    <row r="1628" spans="1:16" s="47" customFormat="1" ht="22.5" customHeight="1">
      <c r="A1628" s="93"/>
      <c r="B1628" s="93"/>
      <c r="C1628" s="96"/>
      <c r="D1628" s="96"/>
      <c r="E1628" s="46"/>
      <c r="F1628" s="46"/>
      <c r="G1628" s="61" t="s">
        <v>92</v>
      </c>
      <c r="H1628" s="61"/>
      <c r="I1628" s="61"/>
      <c r="J1628" s="69">
        <f>IF(B1601="","",$J$37)</f>
      </c>
      <c r="K1628" s="69"/>
      <c r="L1628" s="69"/>
      <c r="M1628" s="69"/>
      <c r="N1628" s="69"/>
      <c r="O1628" s="69"/>
      <c r="P1628" s="69"/>
    </row>
    <row r="1629" spans="1:16" s="47" customFormat="1" ht="13.5">
      <c r="A1629" s="71" t="s">
        <v>90</v>
      </c>
      <c r="B1629" s="71"/>
      <c r="C1629" s="71"/>
      <c r="D1629" s="71"/>
      <c r="E1629" s="71"/>
      <c r="F1629" s="71"/>
      <c r="G1629" s="71"/>
      <c r="H1629" s="9"/>
      <c r="I1629" s="4"/>
      <c r="J1629" s="4"/>
      <c r="K1629" s="4"/>
      <c r="L1629" s="4"/>
      <c r="M1629" s="7" t="s">
        <v>15</v>
      </c>
      <c r="N1629" s="4"/>
      <c r="O1629" s="5"/>
      <c r="P1629" s="2"/>
    </row>
    <row r="1630" spans="1:16" s="47" customFormat="1" ht="13.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</row>
    <row r="1631" spans="1:111" s="1" customFormat="1" ht="24">
      <c r="A1631" s="72" t="s">
        <v>0</v>
      </c>
      <c r="B1631" s="72"/>
      <c r="C1631" s="72"/>
      <c r="D1631" s="72"/>
      <c r="E1631" s="72"/>
      <c r="F1631" s="72"/>
      <c r="G1631" s="72"/>
      <c r="H1631" s="72"/>
      <c r="I1631" s="72"/>
      <c r="J1631" s="72"/>
      <c r="K1631" s="72"/>
      <c r="L1631" s="72"/>
      <c r="M1631" s="72"/>
      <c r="N1631" s="72"/>
      <c r="O1631" s="72"/>
      <c r="P1631" s="72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  <c r="BA1631" s="3"/>
      <c r="BB1631" s="3"/>
      <c r="BC1631" s="3"/>
      <c r="BD1631" s="3"/>
      <c r="BE1631" s="3"/>
      <c r="BF1631" s="3"/>
      <c r="BG1631" s="3"/>
      <c r="BH1631" s="3"/>
      <c r="BI1631" s="3"/>
      <c r="BJ1631" s="3"/>
      <c r="BK1631" s="3"/>
      <c r="BL1631" s="3"/>
      <c r="BM1631" s="3"/>
      <c r="BN1631" s="3"/>
      <c r="BO1631" s="3"/>
      <c r="BP1631" s="3"/>
      <c r="BQ1631" s="3"/>
      <c r="BR1631" s="3"/>
      <c r="BS1631" s="3"/>
      <c r="BT1631" s="3"/>
      <c r="BU1631" s="3"/>
      <c r="BV1631" s="3"/>
      <c r="BW1631" s="3"/>
      <c r="BX1631" s="3"/>
      <c r="BY1631" s="3"/>
      <c r="BZ1631" s="3"/>
      <c r="CA1631" s="3"/>
      <c r="CB1631" s="3"/>
      <c r="CC1631" s="3"/>
      <c r="CD1631" s="3"/>
      <c r="CE1631" s="3"/>
      <c r="CF1631" s="3"/>
      <c r="CG1631" s="3"/>
      <c r="CH1631" s="3"/>
      <c r="CI1631" s="3"/>
      <c r="CJ1631" s="3"/>
      <c r="CK1631" s="3"/>
      <c r="CL1631" s="3"/>
      <c r="CM1631" s="3"/>
      <c r="CN1631" s="3"/>
      <c r="CO1631" s="3"/>
      <c r="CP1631" s="3"/>
      <c r="CQ1631" s="3"/>
      <c r="CR1631" s="3"/>
      <c r="CS1631" s="3"/>
      <c r="CT1631" s="3"/>
      <c r="CU1631" s="3"/>
      <c r="CV1631" s="3"/>
      <c r="CW1631" s="3"/>
      <c r="CX1631" s="3"/>
      <c r="CY1631" s="3"/>
      <c r="CZ1631" s="3"/>
      <c r="DA1631" s="3"/>
      <c r="DB1631" s="3"/>
      <c r="DC1631" s="3"/>
      <c r="DD1631" s="3"/>
      <c r="DE1631" s="3"/>
      <c r="DF1631" s="3"/>
      <c r="DG1631" s="3"/>
    </row>
    <row r="1632" spans="1:16" s="47" customFormat="1" ht="13.5">
      <c r="A1632" s="6"/>
      <c r="B1632" s="6"/>
      <c r="C1632" s="6"/>
      <c r="D1632" s="2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2"/>
      <c r="P1632" s="4"/>
    </row>
    <row r="1633" spans="1:16" s="47" customFormat="1" ht="22.5" customHeight="1">
      <c r="A1633" s="73" t="s">
        <v>10</v>
      </c>
      <c r="B1633" s="73"/>
      <c r="C1633" s="73"/>
      <c r="D1633" s="73"/>
      <c r="E1633" s="74" t="s">
        <v>8</v>
      </c>
      <c r="F1633" s="74"/>
      <c r="G1633" s="74"/>
      <c r="H1633" s="74" t="s">
        <v>1</v>
      </c>
      <c r="I1633" s="74"/>
      <c r="J1633" s="74"/>
      <c r="K1633" s="74" t="s">
        <v>13</v>
      </c>
      <c r="L1633" s="74"/>
      <c r="M1633" s="74"/>
      <c r="N1633" s="74" t="s">
        <v>3</v>
      </c>
      <c r="O1633" s="74"/>
      <c r="P1633" s="74"/>
    </row>
    <row r="1634" spans="1:16" s="47" customFormat="1" ht="25.5" customHeight="1">
      <c r="A1634" s="75">
        <f>IF($M1634="","",'入力(貼付）'!$A$2)</f>
      </c>
      <c r="B1634" s="75"/>
      <c r="C1634" s="75"/>
      <c r="D1634" s="75"/>
      <c r="E1634" s="76">
        <f>IF($M1634="","",'入力(貼付）'!$B$2)</f>
      </c>
      <c r="F1634" s="76"/>
      <c r="G1634" s="76"/>
      <c r="H1634" s="76">
        <f>IF($M1634="","",'入力(貼付）'!$C$2)</f>
      </c>
      <c r="I1634" s="76"/>
      <c r="J1634" s="76"/>
      <c r="K1634" s="37">
        <f>IF($M1634="","",45)</f>
      </c>
      <c r="L1634" s="26" t="s">
        <v>26</v>
      </c>
      <c r="M1634" s="36">
        <f>IF('入力(貼付）'!$F$2&lt;45,"",'入力(貼付）'!$F$2)</f>
      </c>
      <c r="N1634" s="77">
        <f>IF(K1634="","",30)</f>
      </c>
      <c r="O1634" s="77"/>
      <c r="P1634" s="77"/>
    </row>
    <row r="1635" spans="1:16" s="47" customFormat="1" ht="25.5" customHeight="1">
      <c r="A1635" s="74" t="s">
        <v>2</v>
      </c>
      <c r="B1635" s="74"/>
      <c r="C1635" s="74"/>
      <c r="D1635" s="74"/>
      <c r="E1635" s="78">
        <f>IF(M1634="","",$E$7)</f>
      </c>
      <c r="F1635" s="79"/>
      <c r="G1635" s="79"/>
      <c r="H1635" s="79"/>
      <c r="I1635" s="79"/>
      <c r="J1635" s="79"/>
      <c r="K1635" s="79"/>
      <c r="L1635" s="79"/>
      <c r="M1635" s="79"/>
      <c r="N1635" s="79"/>
      <c r="O1635" s="79"/>
      <c r="P1635" s="80"/>
    </row>
    <row r="1636" spans="1:16" s="47" customFormat="1" ht="16.5" customHeight="1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2"/>
      <c r="P1636" s="10" t="s">
        <v>14</v>
      </c>
    </row>
    <row r="1637" spans="1:16" s="47" customFormat="1" ht="22.5" customHeight="1">
      <c r="A1637" s="8" t="s">
        <v>4</v>
      </c>
      <c r="B1637" s="70" t="s">
        <v>7</v>
      </c>
      <c r="C1637" s="70"/>
      <c r="D1637" s="70"/>
      <c r="E1637" s="70" t="s">
        <v>9</v>
      </c>
      <c r="F1637" s="70"/>
      <c r="G1637" s="70"/>
      <c r="H1637" s="70"/>
      <c r="I1637" s="70"/>
      <c r="J1637" s="70"/>
      <c r="K1637" s="70" t="s">
        <v>5</v>
      </c>
      <c r="L1637" s="70"/>
      <c r="M1637" s="70"/>
      <c r="N1637" s="70"/>
      <c r="O1637" s="70"/>
      <c r="P1637" s="70"/>
    </row>
    <row r="1638" spans="1:16" s="47" customFormat="1" ht="25.5" customHeight="1">
      <c r="A1638" s="23">
        <v>881</v>
      </c>
      <c r="B1638" s="81">
        <f>IF('入力(貼付）'!A887="","",'入力(貼付）'!A887)</f>
      </c>
      <c r="C1638" s="81"/>
      <c r="D1638" s="81"/>
      <c r="E1638" s="82">
        <f>IF('入力(貼付）'!B887="","",'入力(貼付）'!B887)</f>
      </c>
      <c r="F1638" s="83"/>
      <c r="G1638" s="83"/>
      <c r="H1638" s="83"/>
      <c r="I1638" s="83"/>
      <c r="J1638" s="84"/>
      <c r="K1638" s="85">
        <f>IF('入力(貼付）'!C887="","",'入力(貼付）'!E887)</f>
      </c>
      <c r="L1638" s="86"/>
      <c r="M1638" s="86"/>
      <c r="N1638" s="86"/>
      <c r="O1638" s="86"/>
      <c r="P1638" s="87"/>
    </row>
    <row r="1639" spans="1:16" s="47" customFormat="1" ht="25.5" customHeight="1">
      <c r="A1639" s="23">
        <v>882</v>
      </c>
      <c r="B1639" s="81">
        <f>IF('入力(貼付）'!A888="","",'入力(貼付）'!A888)</f>
      </c>
      <c r="C1639" s="81"/>
      <c r="D1639" s="81"/>
      <c r="E1639" s="82">
        <f>IF('入力(貼付）'!B888="","",'入力(貼付）'!B888)</f>
      </c>
      <c r="F1639" s="83"/>
      <c r="G1639" s="83"/>
      <c r="H1639" s="83"/>
      <c r="I1639" s="83"/>
      <c r="J1639" s="84"/>
      <c r="K1639" s="85">
        <f>IF('入力(貼付）'!C888="","",'入力(貼付）'!E888)</f>
      </c>
      <c r="L1639" s="86"/>
      <c r="M1639" s="86"/>
      <c r="N1639" s="86"/>
      <c r="O1639" s="86"/>
      <c r="P1639" s="87"/>
    </row>
    <row r="1640" spans="1:16" s="47" customFormat="1" ht="25.5" customHeight="1">
      <c r="A1640" s="23">
        <v>883</v>
      </c>
      <c r="B1640" s="81">
        <f>IF('入力(貼付）'!A889="","",'入力(貼付）'!A889)</f>
      </c>
      <c r="C1640" s="81"/>
      <c r="D1640" s="81"/>
      <c r="E1640" s="82">
        <f>IF('入力(貼付）'!B889="","",'入力(貼付）'!B889)</f>
      </c>
      <c r="F1640" s="83"/>
      <c r="G1640" s="83"/>
      <c r="H1640" s="83"/>
      <c r="I1640" s="83"/>
      <c r="J1640" s="84"/>
      <c r="K1640" s="85">
        <f>IF('入力(貼付）'!C889="","",'入力(貼付）'!E889)</f>
      </c>
      <c r="L1640" s="86"/>
      <c r="M1640" s="86"/>
      <c r="N1640" s="86"/>
      <c r="O1640" s="86"/>
      <c r="P1640" s="87"/>
    </row>
    <row r="1641" spans="1:16" s="47" customFormat="1" ht="25.5" customHeight="1">
      <c r="A1641" s="23">
        <v>884</v>
      </c>
      <c r="B1641" s="81">
        <f>IF('入力(貼付）'!A890="","",'入力(貼付）'!A890)</f>
      </c>
      <c r="C1641" s="81"/>
      <c r="D1641" s="81"/>
      <c r="E1641" s="82">
        <f>IF('入力(貼付）'!B890="","",'入力(貼付）'!B890)</f>
      </c>
      <c r="F1641" s="83"/>
      <c r="G1641" s="83"/>
      <c r="H1641" s="83"/>
      <c r="I1641" s="83"/>
      <c r="J1641" s="84"/>
      <c r="K1641" s="85">
        <f>IF('入力(貼付）'!C890="","",'入力(貼付）'!E890)</f>
      </c>
      <c r="L1641" s="86"/>
      <c r="M1641" s="86"/>
      <c r="N1641" s="86"/>
      <c r="O1641" s="86"/>
      <c r="P1641" s="87"/>
    </row>
    <row r="1642" spans="1:16" s="47" customFormat="1" ht="25.5" customHeight="1">
      <c r="A1642" s="23">
        <v>885</v>
      </c>
      <c r="B1642" s="81">
        <f>IF('入力(貼付）'!A891="","",'入力(貼付）'!A891)</f>
      </c>
      <c r="C1642" s="81"/>
      <c r="D1642" s="81"/>
      <c r="E1642" s="82">
        <f>IF('入力(貼付）'!B891="","",'入力(貼付）'!B891)</f>
      </c>
      <c r="F1642" s="83"/>
      <c r="G1642" s="83"/>
      <c r="H1642" s="83"/>
      <c r="I1642" s="83"/>
      <c r="J1642" s="84"/>
      <c r="K1642" s="85">
        <f>IF('入力(貼付）'!C891="","",'入力(貼付）'!E891)</f>
      </c>
      <c r="L1642" s="86"/>
      <c r="M1642" s="86"/>
      <c r="N1642" s="86"/>
      <c r="O1642" s="86"/>
      <c r="P1642" s="87"/>
    </row>
    <row r="1643" spans="1:16" s="47" customFormat="1" ht="25.5" customHeight="1">
      <c r="A1643" s="23">
        <v>886</v>
      </c>
      <c r="B1643" s="81">
        <f>IF('入力(貼付）'!A892="","",'入力(貼付）'!A892)</f>
      </c>
      <c r="C1643" s="81"/>
      <c r="D1643" s="81"/>
      <c r="E1643" s="82">
        <f>IF('入力(貼付）'!B892="","",'入力(貼付）'!B892)</f>
      </c>
      <c r="F1643" s="83"/>
      <c r="G1643" s="83"/>
      <c r="H1643" s="83"/>
      <c r="I1643" s="83"/>
      <c r="J1643" s="84"/>
      <c r="K1643" s="85">
        <f>IF('入力(貼付）'!C892="","",'入力(貼付）'!E892)</f>
      </c>
      <c r="L1643" s="86"/>
      <c r="M1643" s="86"/>
      <c r="N1643" s="86"/>
      <c r="O1643" s="86"/>
      <c r="P1643" s="87"/>
    </row>
    <row r="1644" spans="1:16" s="47" customFormat="1" ht="25.5" customHeight="1">
      <c r="A1644" s="23">
        <v>887</v>
      </c>
      <c r="B1644" s="81">
        <f>IF('入力(貼付）'!A893="","",'入力(貼付）'!A893)</f>
      </c>
      <c r="C1644" s="81"/>
      <c r="D1644" s="81"/>
      <c r="E1644" s="82">
        <f>IF('入力(貼付）'!B893="","",'入力(貼付）'!B893)</f>
      </c>
      <c r="F1644" s="83"/>
      <c r="G1644" s="83"/>
      <c r="H1644" s="83"/>
      <c r="I1644" s="83"/>
      <c r="J1644" s="84"/>
      <c r="K1644" s="85">
        <f>IF('入力(貼付）'!C893="","",'入力(貼付）'!E893)</f>
      </c>
      <c r="L1644" s="86"/>
      <c r="M1644" s="86"/>
      <c r="N1644" s="86"/>
      <c r="O1644" s="86"/>
      <c r="P1644" s="87"/>
    </row>
    <row r="1645" spans="1:16" s="47" customFormat="1" ht="25.5" customHeight="1">
      <c r="A1645" s="23">
        <v>888</v>
      </c>
      <c r="B1645" s="81">
        <f>IF('入力(貼付）'!A894="","",'入力(貼付）'!A894)</f>
      </c>
      <c r="C1645" s="81"/>
      <c r="D1645" s="81"/>
      <c r="E1645" s="82">
        <f>IF('入力(貼付）'!B894="","",'入力(貼付）'!B894)</f>
      </c>
      <c r="F1645" s="83"/>
      <c r="G1645" s="83"/>
      <c r="H1645" s="83"/>
      <c r="I1645" s="83"/>
      <c r="J1645" s="84"/>
      <c r="K1645" s="85">
        <f>IF('入力(貼付）'!C894="","",'入力(貼付）'!E894)</f>
      </c>
      <c r="L1645" s="86"/>
      <c r="M1645" s="86"/>
      <c r="N1645" s="86"/>
      <c r="O1645" s="86"/>
      <c r="P1645" s="87"/>
    </row>
    <row r="1646" spans="1:16" s="47" customFormat="1" ht="25.5" customHeight="1">
      <c r="A1646" s="23">
        <v>889</v>
      </c>
      <c r="B1646" s="81">
        <f>IF('入力(貼付）'!A895="","",'入力(貼付）'!A895)</f>
      </c>
      <c r="C1646" s="81"/>
      <c r="D1646" s="81"/>
      <c r="E1646" s="82">
        <f>IF('入力(貼付）'!B895="","",'入力(貼付）'!B895)</f>
      </c>
      <c r="F1646" s="83"/>
      <c r="G1646" s="83"/>
      <c r="H1646" s="83"/>
      <c r="I1646" s="83"/>
      <c r="J1646" s="84"/>
      <c r="K1646" s="85">
        <f>IF('入力(貼付）'!C895="","",'入力(貼付）'!E895)</f>
      </c>
      <c r="L1646" s="86"/>
      <c r="M1646" s="86"/>
      <c r="N1646" s="86"/>
      <c r="O1646" s="86"/>
      <c r="P1646" s="87"/>
    </row>
    <row r="1647" spans="1:16" s="47" customFormat="1" ht="25.5" customHeight="1">
      <c r="A1647" s="23">
        <v>890</v>
      </c>
      <c r="B1647" s="81">
        <f>IF('入力(貼付）'!A896="","",'入力(貼付）'!A896)</f>
      </c>
      <c r="C1647" s="81"/>
      <c r="D1647" s="81"/>
      <c r="E1647" s="82">
        <f>IF('入力(貼付）'!B896="","",'入力(貼付）'!B896)</f>
      </c>
      <c r="F1647" s="83"/>
      <c r="G1647" s="83"/>
      <c r="H1647" s="83"/>
      <c r="I1647" s="83"/>
      <c r="J1647" s="84"/>
      <c r="K1647" s="85">
        <f>IF('入力(貼付）'!C896="","",'入力(貼付）'!E896)</f>
      </c>
      <c r="L1647" s="86"/>
      <c r="M1647" s="86"/>
      <c r="N1647" s="86"/>
      <c r="O1647" s="86"/>
      <c r="P1647" s="87"/>
    </row>
    <row r="1648" spans="1:16" s="47" customFormat="1" ht="25.5" customHeight="1">
      <c r="A1648" s="23">
        <v>891</v>
      </c>
      <c r="B1648" s="81">
        <f>IF('入力(貼付）'!A897="","",'入力(貼付）'!A897)</f>
      </c>
      <c r="C1648" s="81"/>
      <c r="D1648" s="81"/>
      <c r="E1648" s="82">
        <f>IF('入力(貼付）'!B897="","",'入力(貼付）'!B897)</f>
      </c>
      <c r="F1648" s="83"/>
      <c r="G1648" s="83"/>
      <c r="H1648" s="83"/>
      <c r="I1648" s="83"/>
      <c r="J1648" s="84"/>
      <c r="K1648" s="85">
        <f>IF('入力(貼付）'!C897="","",'入力(貼付）'!E897)</f>
      </c>
      <c r="L1648" s="86"/>
      <c r="M1648" s="86"/>
      <c r="N1648" s="86"/>
      <c r="O1648" s="86"/>
      <c r="P1648" s="87"/>
    </row>
    <row r="1649" spans="1:16" s="47" customFormat="1" ht="25.5" customHeight="1">
      <c r="A1649" s="23">
        <v>892</v>
      </c>
      <c r="B1649" s="81">
        <f>IF('入力(貼付）'!A898="","",'入力(貼付）'!A898)</f>
      </c>
      <c r="C1649" s="81"/>
      <c r="D1649" s="81"/>
      <c r="E1649" s="82">
        <f>IF('入力(貼付）'!B898="","",'入力(貼付）'!B898)</f>
      </c>
      <c r="F1649" s="83"/>
      <c r="G1649" s="83"/>
      <c r="H1649" s="83"/>
      <c r="I1649" s="83"/>
      <c r="J1649" s="84"/>
      <c r="K1649" s="85">
        <f>IF('入力(貼付）'!C898="","",'入力(貼付）'!E898)</f>
      </c>
      <c r="L1649" s="86"/>
      <c r="M1649" s="86"/>
      <c r="N1649" s="86"/>
      <c r="O1649" s="86"/>
      <c r="P1649" s="87"/>
    </row>
    <row r="1650" spans="1:16" s="47" customFormat="1" ht="25.5" customHeight="1">
      <c r="A1650" s="23">
        <v>893</v>
      </c>
      <c r="B1650" s="81">
        <f>IF('入力(貼付）'!A899="","",'入力(貼付）'!A899)</f>
      </c>
      <c r="C1650" s="81"/>
      <c r="D1650" s="81"/>
      <c r="E1650" s="82">
        <f>IF('入力(貼付）'!B899="","",'入力(貼付）'!B899)</f>
      </c>
      <c r="F1650" s="83"/>
      <c r="G1650" s="83"/>
      <c r="H1650" s="83"/>
      <c r="I1650" s="83"/>
      <c r="J1650" s="84"/>
      <c r="K1650" s="85">
        <f>IF('入力(貼付）'!C899="","",'入力(貼付）'!E899)</f>
      </c>
      <c r="L1650" s="86"/>
      <c r="M1650" s="86"/>
      <c r="N1650" s="86"/>
      <c r="O1650" s="86"/>
      <c r="P1650" s="87"/>
    </row>
    <row r="1651" spans="1:16" s="47" customFormat="1" ht="25.5" customHeight="1">
      <c r="A1651" s="23">
        <v>894</v>
      </c>
      <c r="B1651" s="81">
        <f>IF('入力(貼付）'!A900="","",'入力(貼付）'!A900)</f>
      </c>
      <c r="C1651" s="81"/>
      <c r="D1651" s="81"/>
      <c r="E1651" s="82">
        <f>IF('入力(貼付）'!B900="","",'入力(貼付）'!B900)</f>
      </c>
      <c r="F1651" s="83"/>
      <c r="G1651" s="83"/>
      <c r="H1651" s="83"/>
      <c r="I1651" s="83"/>
      <c r="J1651" s="84"/>
      <c r="K1651" s="85">
        <f>IF('入力(貼付）'!C900="","",'入力(貼付）'!E900)</f>
      </c>
      <c r="L1651" s="86"/>
      <c r="M1651" s="86"/>
      <c r="N1651" s="86"/>
      <c r="O1651" s="86"/>
      <c r="P1651" s="87"/>
    </row>
    <row r="1652" spans="1:16" s="47" customFormat="1" ht="25.5" customHeight="1">
      <c r="A1652" s="23">
        <v>895</v>
      </c>
      <c r="B1652" s="81">
        <f>IF('入力(貼付）'!A901="","",'入力(貼付）'!A901)</f>
      </c>
      <c r="C1652" s="81"/>
      <c r="D1652" s="81"/>
      <c r="E1652" s="82">
        <f>IF('入力(貼付）'!B901="","",'入力(貼付）'!B901)</f>
      </c>
      <c r="F1652" s="83"/>
      <c r="G1652" s="83"/>
      <c r="H1652" s="83"/>
      <c r="I1652" s="83"/>
      <c r="J1652" s="84"/>
      <c r="K1652" s="85">
        <f>IF('入力(貼付）'!C901="","",'入力(貼付）'!E901)</f>
      </c>
      <c r="L1652" s="86"/>
      <c r="M1652" s="86"/>
      <c r="N1652" s="86"/>
      <c r="O1652" s="86"/>
      <c r="P1652" s="87"/>
    </row>
    <row r="1653" spans="1:16" s="47" customFormat="1" ht="25.5" customHeight="1">
      <c r="A1653" s="23">
        <v>896</v>
      </c>
      <c r="B1653" s="81">
        <f>IF('入力(貼付）'!A902="","",'入力(貼付）'!A902)</f>
      </c>
      <c r="C1653" s="81"/>
      <c r="D1653" s="81"/>
      <c r="E1653" s="82">
        <f>IF('入力(貼付）'!B902="","",'入力(貼付）'!B902)</f>
      </c>
      <c r="F1653" s="83"/>
      <c r="G1653" s="83"/>
      <c r="H1653" s="83"/>
      <c r="I1653" s="83"/>
      <c r="J1653" s="84"/>
      <c r="K1653" s="85">
        <f>IF('入力(貼付）'!C902="","",'入力(貼付）'!E902)</f>
      </c>
      <c r="L1653" s="86"/>
      <c r="M1653" s="86"/>
      <c r="N1653" s="86"/>
      <c r="O1653" s="86"/>
      <c r="P1653" s="87"/>
    </row>
    <row r="1654" spans="1:16" s="47" customFormat="1" ht="25.5" customHeight="1">
      <c r="A1654" s="23">
        <v>897</v>
      </c>
      <c r="B1654" s="81">
        <f>IF('入力(貼付）'!A903="","",'入力(貼付）'!A903)</f>
      </c>
      <c r="C1654" s="81"/>
      <c r="D1654" s="81"/>
      <c r="E1654" s="82">
        <f>IF('入力(貼付）'!B903="","",'入力(貼付）'!B903)</f>
      </c>
      <c r="F1654" s="83"/>
      <c r="G1654" s="83"/>
      <c r="H1654" s="83"/>
      <c r="I1654" s="83"/>
      <c r="J1654" s="84"/>
      <c r="K1654" s="85">
        <f>IF('入力(貼付）'!C903="","",'入力(貼付）'!E903)</f>
      </c>
      <c r="L1654" s="86"/>
      <c r="M1654" s="86"/>
      <c r="N1654" s="86"/>
      <c r="O1654" s="86"/>
      <c r="P1654" s="87"/>
    </row>
    <row r="1655" spans="1:16" s="47" customFormat="1" ht="25.5" customHeight="1">
      <c r="A1655" s="23">
        <v>898</v>
      </c>
      <c r="B1655" s="81">
        <f>IF('入力(貼付）'!A904="","",'入力(貼付）'!A904)</f>
      </c>
      <c r="C1655" s="81"/>
      <c r="D1655" s="81"/>
      <c r="E1655" s="82">
        <f>IF('入力(貼付）'!B904="","",'入力(貼付）'!B904)</f>
      </c>
      <c r="F1655" s="83"/>
      <c r="G1655" s="83"/>
      <c r="H1655" s="83"/>
      <c r="I1655" s="83"/>
      <c r="J1655" s="84"/>
      <c r="K1655" s="85">
        <f>IF('入力(貼付）'!C904="","",'入力(貼付）'!E904)</f>
      </c>
      <c r="L1655" s="86"/>
      <c r="M1655" s="86"/>
      <c r="N1655" s="86"/>
      <c r="O1655" s="86"/>
      <c r="P1655" s="87"/>
    </row>
    <row r="1656" spans="1:16" s="47" customFormat="1" ht="25.5" customHeight="1">
      <c r="A1656" s="23">
        <v>899</v>
      </c>
      <c r="B1656" s="81">
        <f>IF('入力(貼付）'!A905="","",'入力(貼付）'!A905)</f>
      </c>
      <c r="C1656" s="81"/>
      <c r="D1656" s="81"/>
      <c r="E1656" s="82">
        <f>IF('入力(貼付）'!B905="","",'入力(貼付）'!B905)</f>
      </c>
      <c r="F1656" s="83"/>
      <c r="G1656" s="83"/>
      <c r="H1656" s="83"/>
      <c r="I1656" s="83"/>
      <c r="J1656" s="84"/>
      <c r="K1656" s="85">
        <f>IF('入力(貼付）'!C905="","",'入力(貼付）'!E905)</f>
      </c>
      <c r="L1656" s="86"/>
      <c r="M1656" s="86"/>
      <c r="N1656" s="86"/>
      <c r="O1656" s="86"/>
      <c r="P1656" s="87"/>
    </row>
    <row r="1657" spans="1:16" s="47" customFormat="1" ht="25.5" customHeight="1">
      <c r="A1657" s="23">
        <v>900</v>
      </c>
      <c r="B1657" s="81">
        <f>IF('入力(貼付）'!A906="","",'入力(貼付）'!A906)</f>
      </c>
      <c r="C1657" s="81"/>
      <c r="D1657" s="81"/>
      <c r="E1657" s="82">
        <f>IF('入力(貼付）'!B906="","",'入力(貼付）'!B906)</f>
      </c>
      <c r="F1657" s="83"/>
      <c r="G1657" s="83"/>
      <c r="H1657" s="83"/>
      <c r="I1657" s="83"/>
      <c r="J1657" s="84"/>
      <c r="K1657" s="85">
        <f>IF('入力(貼付）'!C906="","",'入力(貼付）'!E906)</f>
      </c>
      <c r="L1657" s="86"/>
      <c r="M1657" s="86"/>
      <c r="N1657" s="86"/>
      <c r="O1657" s="86"/>
      <c r="P1657" s="87"/>
    </row>
    <row r="1658" spans="1:16" s="47" customFormat="1" ht="25.5" customHeight="1">
      <c r="A1658" s="88" t="s">
        <v>12</v>
      </c>
      <c r="B1658" s="89"/>
      <c r="C1658" s="89"/>
      <c r="D1658" s="90"/>
      <c r="E1658" s="91">
        <f>IF(COUNT(B1638:D1657)=0,"",COUNT(B1638:D1657))</f>
      </c>
      <c r="F1658" s="92"/>
      <c r="G1658" s="92"/>
      <c r="H1658" s="92"/>
      <c r="I1658" s="92"/>
      <c r="J1658" s="11" t="s">
        <v>6</v>
      </c>
      <c r="K1658" s="85">
        <f>IF(SUM(K1638:P1657)=0,"",SUM(K1638:P1657))</f>
      </c>
      <c r="L1658" s="86"/>
      <c r="M1658" s="86"/>
      <c r="N1658" s="86"/>
      <c r="O1658" s="86"/>
      <c r="P1658" s="87"/>
    </row>
    <row r="1659" spans="1:16" s="47" customFormat="1" ht="13.5">
      <c r="A1659" s="38" t="s">
        <v>36</v>
      </c>
      <c r="B1659" s="38"/>
      <c r="C1659" s="38"/>
      <c r="D1659" s="38"/>
      <c r="E1659" s="38"/>
      <c r="F1659" s="38"/>
      <c r="G1659" s="7"/>
      <c r="H1659" s="7"/>
      <c r="I1659" s="7"/>
      <c r="J1659" s="7"/>
      <c r="K1659" s="4"/>
      <c r="L1659" s="4"/>
      <c r="M1659" s="4"/>
      <c r="N1659" s="4"/>
      <c r="O1659" s="39"/>
      <c r="P1659" s="4"/>
    </row>
    <row r="1660" spans="1:16" s="47" customFormat="1" ht="13.5">
      <c r="A1660" s="38" t="s">
        <v>37</v>
      </c>
      <c r="B1660" s="38"/>
      <c r="C1660" s="38"/>
      <c r="D1660" s="38"/>
      <c r="E1660" s="38"/>
      <c r="F1660" s="38"/>
      <c r="G1660" s="7"/>
      <c r="H1660" s="7"/>
      <c r="I1660" s="7"/>
      <c r="J1660" s="7"/>
      <c r="K1660" s="4"/>
      <c r="L1660" s="4"/>
      <c r="M1660" s="4"/>
      <c r="N1660" s="4"/>
      <c r="O1660" s="39"/>
      <c r="P1660" s="4"/>
    </row>
    <row r="1661" spans="1:16" s="47" customFormat="1" ht="13.5">
      <c r="A1661" s="38" t="s">
        <v>38</v>
      </c>
      <c r="B1661" s="38"/>
      <c r="C1661" s="38"/>
      <c r="D1661" s="38"/>
      <c r="E1661" s="38"/>
      <c r="F1661" s="38"/>
      <c r="G1661" s="7"/>
      <c r="H1661" s="7"/>
      <c r="I1661" s="7"/>
      <c r="J1661" s="7"/>
      <c r="K1661" s="4"/>
      <c r="L1661" s="4"/>
      <c r="M1661" s="4"/>
      <c r="N1661" s="4"/>
      <c r="O1661" s="39"/>
      <c r="P1661" s="4"/>
    </row>
    <row r="1662" spans="1:16" s="47" customFormat="1" ht="13.5">
      <c r="A1662" s="40" t="s">
        <v>39</v>
      </c>
      <c r="B1662" s="7"/>
      <c r="C1662" s="7"/>
      <c r="D1662" s="7"/>
      <c r="E1662" s="7"/>
      <c r="F1662" s="7"/>
      <c r="G1662" s="70" t="s">
        <v>40</v>
      </c>
      <c r="H1662" s="70"/>
      <c r="I1662" s="70"/>
      <c r="J1662" s="70"/>
      <c r="K1662" s="70"/>
      <c r="L1662" s="70"/>
      <c r="M1662" s="70"/>
      <c r="N1662" s="70"/>
      <c r="O1662" s="70"/>
      <c r="P1662" s="70"/>
    </row>
    <row r="1663" spans="1:16" s="47" customFormat="1" ht="25.5" customHeight="1">
      <c r="A1663" s="70" t="s">
        <v>41</v>
      </c>
      <c r="B1663" s="70"/>
      <c r="C1663" s="70" t="s">
        <v>42</v>
      </c>
      <c r="D1663" s="70"/>
      <c r="E1663" s="41"/>
      <c r="F1663" s="41"/>
      <c r="G1663" s="93">
        <f>IF(E1658="","",'入力(貼付）'!$D$2)</f>
      </c>
      <c r="H1663" s="93"/>
      <c r="I1663" s="88"/>
      <c r="J1663" s="42" t="s">
        <v>6</v>
      </c>
      <c r="K1663" s="94">
        <f>IF(K1658="","",'入力(貼付）'!$E$2)</f>
      </c>
      <c r="L1663" s="95"/>
      <c r="M1663" s="95"/>
      <c r="N1663" s="95"/>
      <c r="O1663" s="95"/>
      <c r="P1663" s="43" t="s">
        <v>43</v>
      </c>
    </row>
    <row r="1664" spans="1:16" s="47" customFormat="1" ht="22.5" customHeight="1">
      <c r="A1664" s="93"/>
      <c r="B1664" s="93"/>
      <c r="C1664" s="96"/>
      <c r="D1664" s="96"/>
      <c r="E1664" s="44"/>
      <c r="F1664" s="44"/>
      <c r="G1664" s="45"/>
      <c r="H1664" s="44"/>
      <c r="I1664" s="4"/>
      <c r="J1664" s="4"/>
      <c r="K1664" s="4"/>
      <c r="L1664" s="4"/>
      <c r="M1664" s="4"/>
      <c r="N1664" s="4"/>
      <c r="O1664" s="45"/>
      <c r="P1664" s="4"/>
    </row>
    <row r="1665" spans="1:16" s="47" customFormat="1" ht="22.5" customHeight="1">
      <c r="A1665" s="93"/>
      <c r="B1665" s="93"/>
      <c r="C1665" s="96"/>
      <c r="D1665" s="96"/>
      <c r="E1665" s="46"/>
      <c r="F1665" s="46"/>
      <c r="G1665" s="61" t="s">
        <v>92</v>
      </c>
      <c r="H1665" s="61"/>
      <c r="I1665" s="61"/>
      <c r="J1665" s="69">
        <f>IF(B1638="","",$J$37)</f>
      </c>
      <c r="K1665" s="69"/>
      <c r="L1665" s="69"/>
      <c r="M1665" s="69"/>
      <c r="N1665" s="69"/>
      <c r="O1665" s="69"/>
      <c r="P1665" s="69"/>
    </row>
    <row r="1666" spans="1:16" s="47" customFormat="1" ht="13.5">
      <c r="A1666" s="71" t="s">
        <v>90</v>
      </c>
      <c r="B1666" s="71"/>
      <c r="C1666" s="71"/>
      <c r="D1666" s="71"/>
      <c r="E1666" s="71"/>
      <c r="F1666" s="71"/>
      <c r="G1666" s="71"/>
      <c r="H1666" s="9"/>
      <c r="I1666" s="4"/>
      <c r="J1666" s="4"/>
      <c r="K1666" s="4"/>
      <c r="L1666" s="4"/>
      <c r="M1666" s="7" t="s">
        <v>15</v>
      </c>
      <c r="N1666" s="4"/>
      <c r="O1666" s="5"/>
      <c r="P1666" s="2"/>
    </row>
    <row r="1667" spans="1:16" s="47" customFormat="1" ht="13.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</row>
    <row r="1668" spans="1:111" s="1" customFormat="1" ht="24">
      <c r="A1668" s="72" t="s">
        <v>0</v>
      </c>
      <c r="B1668" s="72"/>
      <c r="C1668" s="72"/>
      <c r="D1668" s="72"/>
      <c r="E1668" s="72"/>
      <c r="F1668" s="72"/>
      <c r="G1668" s="72"/>
      <c r="H1668" s="72"/>
      <c r="I1668" s="72"/>
      <c r="J1668" s="72"/>
      <c r="K1668" s="72"/>
      <c r="L1668" s="72"/>
      <c r="M1668" s="72"/>
      <c r="N1668" s="72"/>
      <c r="O1668" s="72"/>
      <c r="P1668" s="72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  <c r="BA1668" s="3"/>
      <c r="BB1668" s="3"/>
      <c r="BC1668" s="3"/>
      <c r="BD1668" s="3"/>
      <c r="BE1668" s="3"/>
      <c r="BF1668" s="3"/>
      <c r="BG1668" s="3"/>
      <c r="BH1668" s="3"/>
      <c r="BI1668" s="3"/>
      <c r="BJ1668" s="3"/>
      <c r="BK1668" s="3"/>
      <c r="BL1668" s="3"/>
      <c r="BM1668" s="3"/>
      <c r="BN1668" s="3"/>
      <c r="BO1668" s="3"/>
      <c r="BP1668" s="3"/>
      <c r="BQ1668" s="3"/>
      <c r="BR1668" s="3"/>
      <c r="BS1668" s="3"/>
      <c r="BT1668" s="3"/>
      <c r="BU1668" s="3"/>
      <c r="BV1668" s="3"/>
      <c r="BW1668" s="3"/>
      <c r="BX1668" s="3"/>
      <c r="BY1668" s="3"/>
      <c r="BZ1668" s="3"/>
      <c r="CA1668" s="3"/>
      <c r="CB1668" s="3"/>
      <c r="CC1668" s="3"/>
      <c r="CD1668" s="3"/>
      <c r="CE1668" s="3"/>
      <c r="CF1668" s="3"/>
      <c r="CG1668" s="3"/>
      <c r="CH1668" s="3"/>
      <c r="CI1668" s="3"/>
      <c r="CJ1668" s="3"/>
      <c r="CK1668" s="3"/>
      <c r="CL1668" s="3"/>
      <c r="CM1668" s="3"/>
      <c r="CN1668" s="3"/>
      <c r="CO1668" s="3"/>
      <c r="CP1668" s="3"/>
      <c r="CQ1668" s="3"/>
      <c r="CR1668" s="3"/>
      <c r="CS1668" s="3"/>
      <c r="CT1668" s="3"/>
      <c r="CU1668" s="3"/>
      <c r="CV1668" s="3"/>
      <c r="CW1668" s="3"/>
      <c r="CX1668" s="3"/>
      <c r="CY1668" s="3"/>
      <c r="CZ1668" s="3"/>
      <c r="DA1668" s="3"/>
      <c r="DB1668" s="3"/>
      <c r="DC1668" s="3"/>
      <c r="DD1668" s="3"/>
      <c r="DE1668" s="3"/>
      <c r="DF1668" s="3"/>
      <c r="DG1668" s="3"/>
    </row>
    <row r="1669" spans="1:16" s="47" customFormat="1" ht="13.5">
      <c r="A1669" s="6"/>
      <c r="B1669" s="6"/>
      <c r="C1669" s="6"/>
      <c r="D1669" s="2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2"/>
      <c r="P1669" s="4"/>
    </row>
    <row r="1670" spans="1:16" s="47" customFormat="1" ht="22.5" customHeight="1">
      <c r="A1670" s="73" t="s">
        <v>10</v>
      </c>
      <c r="B1670" s="73"/>
      <c r="C1670" s="73"/>
      <c r="D1670" s="73"/>
      <c r="E1670" s="74" t="s">
        <v>8</v>
      </c>
      <c r="F1670" s="74"/>
      <c r="G1670" s="74"/>
      <c r="H1670" s="74" t="s">
        <v>1</v>
      </c>
      <c r="I1670" s="74"/>
      <c r="J1670" s="74"/>
      <c r="K1670" s="74" t="s">
        <v>13</v>
      </c>
      <c r="L1670" s="74"/>
      <c r="M1670" s="74"/>
      <c r="N1670" s="74" t="s">
        <v>3</v>
      </c>
      <c r="O1670" s="74"/>
      <c r="P1670" s="74"/>
    </row>
    <row r="1671" spans="1:16" s="47" customFormat="1" ht="25.5" customHeight="1">
      <c r="A1671" s="75">
        <f>IF($M1671="","",'入力(貼付）'!$A$2)</f>
      </c>
      <c r="B1671" s="75"/>
      <c r="C1671" s="75"/>
      <c r="D1671" s="75"/>
      <c r="E1671" s="76">
        <f>IF($M1671="","",'入力(貼付）'!$B$2)</f>
      </c>
      <c r="F1671" s="76"/>
      <c r="G1671" s="76"/>
      <c r="H1671" s="76">
        <f>IF($M1671="","",'入力(貼付）'!$C$2)</f>
      </c>
      <c r="I1671" s="76"/>
      <c r="J1671" s="76"/>
      <c r="K1671" s="37">
        <f>IF($M1671="","",46)</f>
      </c>
      <c r="L1671" s="26" t="s">
        <v>26</v>
      </c>
      <c r="M1671" s="36">
        <f>IF('入力(貼付）'!$F$2&lt;46,"",'入力(貼付）'!$F$2)</f>
      </c>
      <c r="N1671" s="77">
        <f>IF(K1671="","",30)</f>
      </c>
      <c r="O1671" s="77"/>
      <c r="P1671" s="77"/>
    </row>
    <row r="1672" spans="1:16" s="47" customFormat="1" ht="25.5" customHeight="1">
      <c r="A1672" s="74" t="s">
        <v>2</v>
      </c>
      <c r="B1672" s="74"/>
      <c r="C1672" s="74"/>
      <c r="D1672" s="74"/>
      <c r="E1672" s="78">
        <f>IF(M1671="","",$E$7)</f>
      </c>
      <c r="F1672" s="79"/>
      <c r="G1672" s="79"/>
      <c r="H1672" s="79"/>
      <c r="I1672" s="79"/>
      <c r="J1672" s="79"/>
      <c r="K1672" s="79"/>
      <c r="L1672" s="79"/>
      <c r="M1672" s="79"/>
      <c r="N1672" s="79"/>
      <c r="O1672" s="79"/>
      <c r="P1672" s="80"/>
    </row>
    <row r="1673" spans="1:16" s="47" customFormat="1" ht="16.5" customHeight="1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2"/>
      <c r="P1673" s="10" t="s">
        <v>14</v>
      </c>
    </row>
    <row r="1674" spans="1:16" s="47" customFormat="1" ht="22.5" customHeight="1">
      <c r="A1674" s="8" t="s">
        <v>4</v>
      </c>
      <c r="B1674" s="70" t="s">
        <v>7</v>
      </c>
      <c r="C1674" s="70"/>
      <c r="D1674" s="70"/>
      <c r="E1674" s="70" t="s">
        <v>9</v>
      </c>
      <c r="F1674" s="70"/>
      <c r="G1674" s="70"/>
      <c r="H1674" s="70"/>
      <c r="I1674" s="70"/>
      <c r="J1674" s="70"/>
      <c r="K1674" s="70" t="s">
        <v>5</v>
      </c>
      <c r="L1674" s="70"/>
      <c r="M1674" s="70"/>
      <c r="N1674" s="70"/>
      <c r="O1674" s="70"/>
      <c r="P1674" s="70"/>
    </row>
    <row r="1675" spans="1:16" s="47" customFormat="1" ht="25.5" customHeight="1">
      <c r="A1675" s="23">
        <v>901</v>
      </c>
      <c r="B1675" s="81">
        <f>IF('入力(貼付）'!A907="","",'入力(貼付）'!A907)</f>
      </c>
      <c r="C1675" s="81"/>
      <c r="D1675" s="81"/>
      <c r="E1675" s="82">
        <f>IF('入力(貼付）'!B907="","",'入力(貼付）'!B907)</f>
      </c>
      <c r="F1675" s="83"/>
      <c r="G1675" s="83"/>
      <c r="H1675" s="83"/>
      <c r="I1675" s="83"/>
      <c r="J1675" s="84"/>
      <c r="K1675" s="85">
        <f>IF('入力(貼付）'!C907="","",'入力(貼付）'!E907)</f>
      </c>
      <c r="L1675" s="86"/>
      <c r="M1675" s="86"/>
      <c r="N1675" s="86"/>
      <c r="O1675" s="86"/>
      <c r="P1675" s="87"/>
    </row>
    <row r="1676" spans="1:16" s="47" customFormat="1" ht="25.5" customHeight="1">
      <c r="A1676" s="23">
        <v>902</v>
      </c>
      <c r="B1676" s="81">
        <f>IF('入力(貼付）'!A908="","",'入力(貼付）'!A908)</f>
      </c>
      <c r="C1676" s="81"/>
      <c r="D1676" s="81"/>
      <c r="E1676" s="82">
        <f>IF('入力(貼付）'!B908="","",'入力(貼付）'!B908)</f>
      </c>
      <c r="F1676" s="83"/>
      <c r="G1676" s="83"/>
      <c r="H1676" s="83"/>
      <c r="I1676" s="83"/>
      <c r="J1676" s="84"/>
      <c r="K1676" s="85">
        <f>IF('入力(貼付）'!C908="","",'入力(貼付）'!E908)</f>
      </c>
      <c r="L1676" s="86"/>
      <c r="M1676" s="86"/>
      <c r="N1676" s="86"/>
      <c r="O1676" s="86"/>
      <c r="P1676" s="87"/>
    </row>
    <row r="1677" spans="1:16" s="47" customFormat="1" ht="25.5" customHeight="1">
      <c r="A1677" s="23">
        <v>903</v>
      </c>
      <c r="B1677" s="81">
        <f>IF('入力(貼付）'!A909="","",'入力(貼付）'!A909)</f>
      </c>
      <c r="C1677" s="81"/>
      <c r="D1677" s="81"/>
      <c r="E1677" s="82">
        <f>IF('入力(貼付）'!B909="","",'入力(貼付）'!B909)</f>
      </c>
      <c r="F1677" s="83"/>
      <c r="G1677" s="83"/>
      <c r="H1677" s="83"/>
      <c r="I1677" s="83"/>
      <c r="J1677" s="84"/>
      <c r="K1677" s="85">
        <f>IF('入力(貼付）'!C909="","",'入力(貼付）'!E909)</f>
      </c>
      <c r="L1677" s="86"/>
      <c r="M1677" s="86"/>
      <c r="N1677" s="86"/>
      <c r="O1677" s="86"/>
      <c r="P1677" s="87"/>
    </row>
    <row r="1678" spans="1:16" s="47" customFormat="1" ht="25.5" customHeight="1">
      <c r="A1678" s="23">
        <v>904</v>
      </c>
      <c r="B1678" s="81">
        <f>IF('入力(貼付）'!A910="","",'入力(貼付）'!A910)</f>
      </c>
      <c r="C1678" s="81"/>
      <c r="D1678" s="81"/>
      <c r="E1678" s="82">
        <f>IF('入力(貼付）'!B910="","",'入力(貼付）'!B910)</f>
      </c>
      <c r="F1678" s="83"/>
      <c r="G1678" s="83"/>
      <c r="H1678" s="83"/>
      <c r="I1678" s="83"/>
      <c r="J1678" s="84"/>
      <c r="K1678" s="85">
        <f>IF('入力(貼付）'!C910="","",'入力(貼付）'!E910)</f>
      </c>
      <c r="L1678" s="86"/>
      <c r="M1678" s="86"/>
      <c r="N1678" s="86"/>
      <c r="O1678" s="86"/>
      <c r="P1678" s="87"/>
    </row>
    <row r="1679" spans="1:16" s="47" customFormat="1" ht="25.5" customHeight="1">
      <c r="A1679" s="23">
        <v>905</v>
      </c>
      <c r="B1679" s="81">
        <f>IF('入力(貼付）'!A911="","",'入力(貼付）'!A911)</f>
      </c>
      <c r="C1679" s="81"/>
      <c r="D1679" s="81"/>
      <c r="E1679" s="82">
        <f>IF('入力(貼付）'!B911="","",'入力(貼付）'!B911)</f>
      </c>
      <c r="F1679" s="83"/>
      <c r="G1679" s="83"/>
      <c r="H1679" s="83"/>
      <c r="I1679" s="83"/>
      <c r="J1679" s="84"/>
      <c r="K1679" s="85">
        <f>IF('入力(貼付）'!C911="","",'入力(貼付）'!E911)</f>
      </c>
      <c r="L1679" s="86"/>
      <c r="M1679" s="86"/>
      <c r="N1679" s="86"/>
      <c r="O1679" s="86"/>
      <c r="P1679" s="87"/>
    </row>
    <row r="1680" spans="1:16" s="47" customFormat="1" ht="25.5" customHeight="1">
      <c r="A1680" s="23">
        <v>906</v>
      </c>
      <c r="B1680" s="81">
        <f>IF('入力(貼付）'!A912="","",'入力(貼付）'!A912)</f>
      </c>
      <c r="C1680" s="81"/>
      <c r="D1680" s="81"/>
      <c r="E1680" s="82">
        <f>IF('入力(貼付）'!B912="","",'入力(貼付）'!B912)</f>
      </c>
      <c r="F1680" s="83"/>
      <c r="G1680" s="83"/>
      <c r="H1680" s="83"/>
      <c r="I1680" s="83"/>
      <c r="J1680" s="84"/>
      <c r="K1680" s="85">
        <f>IF('入力(貼付）'!C912="","",'入力(貼付）'!E912)</f>
      </c>
      <c r="L1680" s="86"/>
      <c r="M1680" s="86"/>
      <c r="N1680" s="86"/>
      <c r="O1680" s="86"/>
      <c r="P1680" s="87"/>
    </row>
    <row r="1681" spans="1:16" s="47" customFormat="1" ht="25.5" customHeight="1">
      <c r="A1681" s="23">
        <v>907</v>
      </c>
      <c r="B1681" s="81">
        <f>IF('入力(貼付）'!A913="","",'入力(貼付）'!A913)</f>
      </c>
      <c r="C1681" s="81"/>
      <c r="D1681" s="81"/>
      <c r="E1681" s="82">
        <f>IF('入力(貼付）'!B913="","",'入力(貼付）'!B913)</f>
      </c>
      <c r="F1681" s="83"/>
      <c r="G1681" s="83"/>
      <c r="H1681" s="83"/>
      <c r="I1681" s="83"/>
      <c r="J1681" s="84"/>
      <c r="K1681" s="85">
        <f>IF('入力(貼付）'!C913="","",'入力(貼付）'!E913)</f>
      </c>
      <c r="L1681" s="86"/>
      <c r="M1681" s="86"/>
      <c r="N1681" s="86"/>
      <c r="O1681" s="86"/>
      <c r="P1681" s="87"/>
    </row>
    <row r="1682" spans="1:16" s="47" customFormat="1" ht="25.5" customHeight="1">
      <c r="A1682" s="23">
        <v>908</v>
      </c>
      <c r="B1682" s="81">
        <f>IF('入力(貼付）'!A914="","",'入力(貼付）'!A914)</f>
      </c>
      <c r="C1682" s="81"/>
      <c r="D1682" s="81"/>
      <c r="E1682" s="82">
        <f>IF('入力(貼付）'!B914="","",'入力(貼付）'!B914)</f>
      </c>
      <c r="F1682" s="83"/>
      <c r="G1682" s="83"/>
      <c r="H1682" s="83"/>
      <c r="I1682" s="83"/>
      <c r="J1682" s="84"/>
      <c r="K1682" s="85">
        <f>IF('入力(貼付）'!C914="","",'入力(貼付）'!E914)</f>
      </c>
      <c r="L1682" s="86"/>
      <c r="M1682" s="86"/>
      <c r="N1682" s="86"/>
      <c r="O1682" s="86"/>
      <c r="P1682" s="87"/>
    </row>
    <row r="1683" spans="1:16" s="47" customFormat="1" ht="25.5" customHeight="1">
      <c r="A1683" s="23">
        <v>909</v>
      </c>
      <c r="B1683" s="81">
        <f>IF('入力(貼付）'!A915="","",'入力(貼付）'!A915)</f>
      </c>
      <c r="C1683" s="81"/>
      <c r="D1683" s="81"/>
      <c r="E1683" s="82">
        <f>IF('入力(貼付）'!B915="","",'入力(貼付）'!B915)</f>
      </c>
      <c r="F1683" s="83"/>
      <c r="G1683" s="83"/>
      <c r="H1683" s="83"/>
      <c r="I1683" s="83"/>
      <c r="J1683" s="84"/>
      <c r="K1683" s="85">
        <f>IF('入力(貼付）'!C915="","",'入力(貼付）'!E915)</f>
      </c>
      <c r="L1683" s="86"/>
      <c r="M1683" s="86"/>
      <c r="N1683" s="86"/>
      <c r="O1683" s="86"/>
      <c r="P1683" s="87"/>
    </row>
    <row r="1684" spans="1:16" s="47" customFormat="1" ht="25.5" customHeight="1">
      <c r="A1684" s="23">
        <v>910</v>
      </c>
      <c r="B1684" s="81">
        <f>IF('入力(貼付）'!A916="","",'入力(貼付）'!A916)</f>
      </c>
      <c r="C1684" s="81"/>
      <c r="D1684" s="81"/>
      <c r="E1684" s="82">
        <f>IF('入力(貼付）'!B916="","",'入力(貼付）'!B916)</f>
      </c>
      <c r="F1684" s="83"/>
      <c r="G1684" s="83"/>
      <c r="H1684" s="83"/>
      <c r="I1684" s="83"/>
      <c r="J1684" s="84"/>
      <c r="K1684" s="85">
        <f>IF('入力(貼付）'!C916="","",'入力(貼付）'!E916)</f>
      </c>
      <c r="L1684" s="86"/>
      <c r="M1684" s="86"/>
      <c r="N1684" s="86"/>
      <c r="O1684" s="86"/>
      <c r="P1684" s="87"/>
    </row>
    <row r="1685" spans="1:16" s="47" customFormat="1" ht="25.5" customHeight="1">
      <c r="A1685" s="23">
        <v>911</v>
      </c>
      <c r="B1685" s="81">
        <f>IF('入力(貼付）'!A917="","",'入力(貼付）'!A917)</f>
      </c>
      <c r="C1685" s="81"/>
      <c r="D1685" s="81"/>
      <c r="E1685" s="82">
        <f>IF('入力(貼付）'!B917="","",'入力(貼付）'!B917)</f>
      </c>
      <c r="F1685" s="83"/>
      <c r="G1685" s="83"/>
      <c r="H1685" s="83"/>
      <c r="I1685" s="83"/>
      <c r="J1685" s="84"/>
      <c r="K1685" s="85">
        <f>IF('入力(貼付）'!C917="","",'入力(貼付）'!E917)</f>
      </c>
      <c r="L1685" s="86"/>
      <c r="M1685" s="86"/>
      <c r="N1685" s="86"/>
      <c r="O1685" s="86"/>
      <c r="P1685" s="87"/>
    </row>
    <row r="1686" spans="1:16" s="47" customFormat="1" ht="25.5" customHeight="1">
      <c r="A1686" s="23">
        <v>912</v>
      </c>
      <c r="B1686" s="81">
        <f>IF('入力(貼付）'!A918="","",'入力(貼付）'!A918)</f>
      </c>
      <c r="C1686" s="81"/>
      <c r="D1686" s="81"/>
      <c r="E1686" s="82">
        <f>IF('入力(貼付）'!B918="","",'入力(貼付）'!B918)</f>
      </c>
      <c r="F1686" s="83"/>
      <c r="G1686" s="83"/>
      <c r="H1686" s="83"/>
      <c r="I1686" s="83"/>
      <c r="J1686" s="84"/>
      <c r="K1686" s="85">
        <f>IF('入力(貼付）'!C918="","",'入力(貼付）'!E918)</f>
      </c>
      <c r="L1686" s="86"/>
      <c r="M1686" s="86"/>
      <c r="N1686" s="86"/>
      <c r="O1686" s="86"/>
      <c r="P1686" s="87"/>
    </row>
    <row r="1687" spans="1:16" s="47" customFormat="1" ht="25.5" customHeight="1">
      <c r="A1687" s="23">
        <v>913</v>
      </c>
      <c r="B1687" s="81">
        <f>IF('入力(貼付）'!A919="","",'入力(貼付）'!A919)</f>
      </c>
      <c r="C1687" s="81"/>
      <c r="D1687" s="81"/>
      <c r="E1687" s="82">
        <f>IF('入力(貼付）'!B919="","",'入力(貼付）'!B919)</f>
      </c>
      <c r="F1687" s="83"/>
      <c r="G1687" s="83"/>
      <c r="H1687" s="83"/>
      <c r="I1687" s="83"/>
      <c r="J1687" s="84"/>
      <c r="K1687" s="85">
        <f>IF('入力(貼付）'!C919="","",'入力(貼付）'!E919)</f>
      </c>
      <c r="L1687" s="86"/>
      <c r="M1687" s="86"/>
      <c r="N1687" s="86"/>
      <c r="O1687" s="86"/>
      <c r="P1687" s="87"/>
    </row>
    <row r="1688" spans="1:16" s="47" customFormat="1" ht="25.5" customHeight="1">
      <c r="A1688" s="23">
        <v>914</v>
      </c>
      <c r="B1688" s="81">
        <f>IF('入力(貼付）'!A920="","",'入力(貼付）'!A920)</f>
      </c>
      <c r="C1688" s="81"/>
      <c r="D1688" s="81"/>
      <c r="E1688" s="82">
        <f>IF('入力(貼付）'!B920="","",'入力(貼付）'!B920)</f>
      </c>
      <c r="F1688" s="83"/>
      <c r="G1688" s="83"/>
      <c r="H1688" s="83"/>
      <c r="I1688" s="83"/>
      <c r="J1688" s="84"/>
      <c r="K1688" s="85">
        <f>IF('入力(貼付）'!C920="","",'入力(貼付）'!E920)</f>
      </c>
      <c r="L1688" s="86"/>
      <c r="M1688" s="86"/>
      <c r="N1688" s="86"/>
      <c r="O1688" s="86"/>
      <c r="P1688" s="87"/>
    </row>
    <row r="1689" spans="1:16" s="47" customFormat="1" ht="25.5" customHeight="1">
      <c r="A1689" s="23">
        <v>915</v>
      </c>
      <c r="B1689" s="81">
        <f>IF('入力(貼付）'!A921="","",'入力(貼付）'!A921)</f>
      </c>
      <c r="C1689" s="81"/>
      <c r="D1689" s="81"/>
      <c r="E1689" s="82">
        <f>IF('入力(貼付）'!B921="","",'入力(貼付）'!B921)</f>
      </c>
      <c r="F1689" s="83"/>
      <c r="G1689" s="83"/>
      <c r="H1689" s="83"/>
      <c r="I1689" s="83"/>
      <c r="J1689" s="84"/>
      <c r="K1689" s="85">
        <f>IF('入力(貼付）'!C921="","",'入力(貼付）'!E921)</f>
      </c>
      <c r="L1689" s="86"/>
      <c r="M1689" s="86"/>
      <c r="N1689" s="86"/>
      <c r="O1689" s="86"/>
      <c r="P1689" s="87"/>
    </row>
    <row r="1690" spans="1:16" s="47" customFormat="1" ht="25.5" customHeight="1">
      <c r="A1690" s="23">
        <v>916</v>
      </c>
      <c r="B1690" s="81">
        <f>IF('入力(貼付）'!A922="","",'入力(貼付）'!A922)</f>
      </c>
      <c r="C1690" s="81"/>
      <c r="D1690" s="81"/>
      <c r="E1690" s="82">
        <f>IF('入力(貼付）'!B922="","",'入力(貼付）'!B922)</f>
      </c>
      <c r="F1690" s="83"/>
      <c r="G1690" s="83"/>
      <c r="H1690" s="83"/>
      <c r="I1690" s="83"/>
      <c r="J1690" s="84"/>
      <c r="K1690" s="85">
        <f>IF('入力(貼付）'!C922="","",'入力(貼付）'!E922)</f>
      </c>
      <c r="L1690" s="86"/>
      <c r="M1690" s="86"/>
      <c r="N1690" s="86"/>
      <c r="O1690" s="86"/>
      <c r="P1690" s="87"/>
    </row>
    <row r="1691" spans="1:16" s="47" customFormat="1" ht="25.5" customHeight="1">
      <c r="A1691" s="23">
        <v>917</v>
      </c>
      <c r="B1691" s="81">
        <f>IF('入力(貼付）'!A923="","",'入力(貼付）'!A923)</f>
      </c>
      <c r="C1691" s="81"/>
      <c r="D1691" s="81"/>
      <c r="E1691" s="82">
        <f>IF('入力(貼付）'!B923="","",'入力(貼付）'!B923)</f>
      </c>
      <c r="F1691" s="83"/>
      <c r="G1691" s="83"/>
      <c r="H1691" s="83"/>
      <c r="I1691" s="83"/>
      <c r="J1691" s="84"/>
      <c r="K1691" s="85">
        <f>IF('入力(貼付）'!C923="","",'入力(貼付）'!E923)</f>
      </c>
      <c r="L1691" s="86"/>
      <c r="M1691" s="86"/>
      <c r="N1691" s="86"/>
      <c r="O1691" s="86"/>
      <c r="P1691" s="87"/>
    </row>
    <row r="1692" spans="1:16" s="47" customFormat="1" ht="25.5" customHeight="1">
      <c r="A1692" s="23">
        <v>918</v>
      </c>
      <c r="B1692" s="81">
        <f>IF('入力(貼付）'!A924="","",'入力(貼付）'!A924)</f>
      </c>
      <c r="C1692" s="81"/>
      <c r="D1692" s="81"/>
      <c r="E1692" s="82">
        <f>IF('入力(貼付）'!B924="","",'入力(貼付）'!B924)</f>
      </c>
      <c r="F1692" s="83"/>
      <c r="G1692" s="83"/>
      <c r="H1692" s="83"/>
      <c r="I1692" s="83"/>
      <c r="J1692" s="84"/>
      <c r="K1692" s="85">
        <f>IF('入力(貼付）'!C924="","",'入力(貼付）'!E924)</f>
      </c>
      <c r="L1692" s="86"/>
      <c r="M1692" s="86"/>
      <c r="N1692" s="86"/>
      <c r="O1692" s="86"/>
      <c r="P1692" s="87"/>
    </row>
    <row r="1693" spans="1:16" s="47" customFormat="1" ht="25.5" customHeight="1">
      <c r="A1693" s="23">
        <v>919</v>
      </c>
      <c r="B1693" s="81">
        <f>IF('入力(貼付）'!A925="","",'入力(貼付）'!A925)</f>
      </c>
      <c r="C1693" s="81"/>
      <c r="D1693" s="81"/>
      <c r="E1693" s="82">
        <f>IF('入力(貼付）'!B925="","",'入力(貼付）'!B925)</f>
      </c>
      <c r="F1693" s="83"/>
      <c r="G1693" s="83"/>
      <c r="H1693" s="83"/>
      <c r="I1693" s="83"/>
      <c r="J1693" s="84"/>
      <c r="K1693" s="85">
        <f>IF('入力(貼付）'!C925="","",'入力(貼付）'!E925)</f>
      </c>
      <c r="L1693" s="86"/>
      <c r="M1693" s="86"/>
      <c r="N1693" s="86"/>
      <c r="O1693" s="86"/>
      <c r="P1693" s="87"/>
    </row>
    <row r="1694" spans="1:16" s="47" customFormat="1" ht="25.5" customHeight="1">
      <c r="A1694" s="23">
        <v>920</v>
      </c>
      <c r="B1694" s="81">
        <f>IF('入力(貼付）'!A926="","",'入力(貼付）'!A926)</f>
      </c>
      <c r="C1694" s="81"/>
      <c r="D1694" s="81"/>
      <c r="E1694" s="82">
        <f>IF('入力(貼付）'!B926="","",'入力(貼付）'!B926)</f>
      </c>
      <c r="F1694" s="83"/>
      <c r="G1694" s="83"/>
      <c r="H1694" s="83"/>
      <c r="I1694" s="83"/>
      <c r="J1694" s="84"/>
      <c r="K1694" s="85">
        <f>IF('入力(貼付）'!C926="","",'入力(貼付）'!E926)</f>
      </c>
      <c r="L1694" s="86"/>
      <c r="M1694" s="86"/>
      <c r="N1694" s="86"/>
      <c r="O1694" s="86"/>
      <c r="P1694" s="87"/>
    </row>
    <row r="1695" spans="1:16" s="47" customFormat="1" ht="25.5" customHeight="1">
      <c r="A1695" s="88" t="s">
        <v>12</v>
      </c>
      <c r="B1695" s="89"/>
      <c r="C1695" s="89"/>
      <c r="D1695" s="90"/>
      <c r="E1695" s="91">
        <f>IF(COUNT(B1675:D1694)=0,"",COUNT(B1675:D1694))</f>
      </c>
      <c r="F1695" s="92"/>
      <c r="G1695" s="92"/>
      <c r="H1695" s="92"/>
      <c r="I1695" s="92"/>
      <c r="J1695" s="11" t="s">
        <v>6</v>
      </c>
      <c r="K1695" s="85">
        <f>IF(SUM(K1675:P1694)=0,"",SUM(K1675:P1694))</f>
      </c>
      <c r="L1695" s="86"/>
      <c r="M1695" s="86"/>
      <c r="N1695" s="86"/>
      <c r="O1695" s="86"/>
      <c r="P1695" s="87"/>
    </row>
    <row r="1696" spans="1:16" s="47" customFormat="1" ht="13.5">
      <c r="A1696" s="38" t="s">
        <v>36</v>
      </c>
      <c r="B1696" s="38"/>
      <c r="C1696" s="38"/>
      <c r="D1696" s="38"/>
      <c r="E1696" s="38"/>
      <c r="F1696" s="38"/>
      <c r="G1696" s="7"/>
      <c r="H1696" s="7"/>
      <c r="I1696" s="7"/>
      <c r="J1696" s="7"/>
      <c r="K1696" s="4"/>
      <c r="L1696" s="4"/>
      <c r="M1696" s="4"/>
      <c r="N1696" s="4"/>
      <c r="O1696" s="39"/>
      <c r="P1696" s="4"/>
    </row>
    <row r="1697" spans="1:16" s="47" customFormat="1" ht="13.5">
      <c r="A1697" s="38" t="s">
        <v>37</v>
      </c>
      <c r="B1697" s="38"/>
      <c r="C1697" s="38"/>
      <c r="D1697" s="38"/>
      <c r="E1697" s="38"/>
      <c r="F1697" s="38"/>
      <c r="G1697" s="7"/>
      <c r="H1697" s="7"/>
      <c r="I1697" s="7"/>
      <c r="J1697" s="7"/>
      <c r="K1697" s="4"/>
      <c r="L1697" s="4"/>
      <c r="M1697" s="4"/>
      <c r="N1697" s="4"/>
      <c r="O1697" s="39"/>
      <c r="P1697" s="4"/>
    </row>
    <row r="1698" spans="1:16" s="47" customFormat="1" ht="13.5">
      <c r="A1698" s="38" t="s">
        <v>38</v>
      </c>
      <c r="B1698" s="38"/>
      <c r="C1698" s="38"/>
      <c r="D1698" s="38"/>
      <c r="E1698" s="38"/>
      <c r="F1698" s="38"/>
      <c r="G1698" s="7"/>
      <c r="H1698" s="7"/>
      <c r="I1698" s="7"/>
      <c r="J1698" s="7"/>
      <c r="K1698" s="4"/>
      <c r="L1698" s="4"/>
      <c r="M1698" s="4"/>
      <c r="N1698" s="4"/>
      <c r="O1698" s="39"/>
      <c r="P1698" s="4"/>
    </row>
    <row r="1699" spans="1:16" s="47" customFormat="1" ht="13.5">
      <c r="A1699" s="40" t="s">
        <v>39</v>
      </c>
      <c r="B1699" s="7"/>
      <c r="C1699" s="7"/>
      <c r="D1699" s="7"/>
      <c r="E1699" s="7"/>
      <c r="F1699" s="7"/>
      <c r="G1699" s="70" t="s">
        <v>40</v>
      </c>
      <c r="H1699" s="70"/>
      <c r="I1699" s="70"/>
      <c r="J1699" s="70"/>
      <c r="K1699" s="70"/>
      <c r="L1699" s="70"/>
      <c r="M1699" s="70"/>
      <c r="N1699" s="70"/>
      <c r="O1699" s="70"/>
      <c r="P1699" s="70"/>
    </row>
    <row r="1700" spans="1:16" s="47" customFormat="1" ht="25.5" customHeight="1">
      <c r="A1700" s="70" t="s">
        <v>41</v>
      </c>
      <c r="B1700" s="70"/>
      <c r="C1700" s="70" t="s">
        <v>42</v>
      </c>
      <c r="D1700" s="70"/>
      <c r="E1700" s="41"/>
      <c r="F1700" s="41"/>
      <c r="G1700" s="93">
        <f>IF(E1695="","",'入力(貼付）'!$D$2)</f>
      </c>
      <c r="H1700" s="93"/>
      <c r="I1700" s="88"/>
      <c r="J1700" s="42" t="s">
        <v>6</v>
      </c>
      <c r="K1700" s="94">
        <f>IF(K1695="","",'入力(貼付）'!$E$2)</f>
      </c>
      <c r="L1700" s="95"/>
      <c r="M1700" s="95"/>
      <c r="N1700" s="95"/>
      <c r="O1700" s="95"/>
      <c r="P1700" s="43" t="s">
        <v>43</v>
      </c>
    </row>
    <row r="1701" spans="1:16" s="47" customFormat="1" ht="22.5" customHeight="1">
      <c r="A1701" s="93"/>
      <c r="B1701" s="93"/>
      <c r="C1701" s="96"/>
      <c r="D1701" s="96"/>
      <c r="E1701" s="44"/>
      <c r="F1701" s="44"/>
      <c r="G1701" s="45"/>
      <c r="H1701" s="44"/>
      <c r="I1701" s="4"/>
      <c r="J1701" s="4"/>
      <c r="K1701" s="4"/>
      <c r="L1701" s="4"/>
      <c r="M1701" s="4"/>
      <c r="N1701" s="4"/>
      <c r="O1701" s="45"/>
      <c r="P1701" s="4"/>
    </row>
    <row r="1702" spans="1:16" s="47" customFormat="1" ht="22.5" customHeight="1">
      <c r="A1702" s="93"/>
      <c r="B1702" s="93"/>
      <c r="C1702" s="96"/>
      <c r="D1702" s="96"/>
      <c r="E1702" s="46"/>
      <c r="F1702" s="46"/>
      <c r="G1702" s="61" t="s">
        <v>92</v>
      </c>
      <c r="H1702" s="61"/>
      <c r="I1702" s="61"/>
      <c r="J1702" s="69">
        <f>IF(B1675="","",$J$37)</f>
      </c>
      <c r="K1702" s="69"/>
      <c r="L1702" s="69"/>
      <c r="M1702" s="69"/>
      <c r="N1702" s="69"/>
      <c r="O1702" s="69"/>
      <c r="P1702" s="69"/>
    </row>
    <row r="1703" spans="1:16" s="47" customFormat="1" ht="13.5">
      <c r="A1703" s="71" t="s">
        <v>90</v>
      </c>
      <c r="B1703" s="71"/>
      <c r="C1703" s="71"/>
      <c r="D1703" s="71"/>
      <c r="E1703" s="71"/>
      <c r="F1703" s="71"/>
      <c r="G1703" s="71"/>
      <c r="H1703" s="9"/>
      <c r="I1703" s="4"/>
      <c r="J1703" s="4"/>
      <c r="K1703" s="4"/>
      <c r="L1703" s="4"/>
      <c r="M1703" s="7" t="s">
        <v>15</v>
      </c>
      <c r="N1703" s="4"/>
      <c r="O1703" s="5"/>
      <c r="P1703" s="2"/>
    </row>
    <row r="1704" spans="1:16" s="47" customFormat="1" ht="13.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</row>
    <row r="1705" spans="1:111" s="1" customFormat="1" ht="24">
      <c r="A1705" s="72" t="s">
        <v>0</v>
      </c>
      <c r="B1705" s="72"/>
      <c r="C1705" s="72"/>
      <c r="D1705" s="72"/>
      <c r="E1705" s="72"/>
      <c r="F1705" s="72"/>
      <c r="G1705" s="72"/>
      <c r="H1705" s="72"/>
      <c r="I1705" s="72"/>
      <c r="J1705" s="72"/>
      <c r="K1705" s="72"/>
      <c r="L1705" s="72"/>
      <c r="M1705" s="72"/>
      <c r="N1705" s="72"/>
      <c r="O1705" s="72"/>
      <c r="P1705" s="72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  <c r="BA1705" s="3"/>
      <c r="BB1705" s="3"/>
      <c r="BC1705" s="3"/>
      <c r="BD1705" s="3"/>
      <c r="BE1705" s="3"/>
      <c r="BF1705" s="3"/>
      <c r="BG1705" s="3"/>
      <c r="BH1705" s="3"/>
      <c r="BI1705" s="3"/>
      <c r="BJ1705" s="3"/>
      <c r="BK1705" s="3"/>
      <c r="BL1705" s="3"/>
      <c r="BM1705" s="3"/>
      <c r="BN1705" s="3"/>
      <c r="BO1705" s="3"/>
      <c r="BP1705" s="3"/>
      <c r="BQ1705" s="3"/>
      <c r="BR1705" s="3"/>
      <c r="BS1705" s="3"/>
      <c r="BT1705" s="3"/>
      <c r="BU1705" s="3"/>
      <c r="BV1705" s="3"/>
      <c r="BW1705" s="3"/>
      <c r="BX1705" s="3"/>
      <c r="BY1705" s="3"/>
      <c r="BZ1705" s="3"/>
      <c r="CA1705" s="3"/>
      <c r="CB1705" s="3"/>
      <c r="CC1705" s="3"/>
      <c r="CD1705" s="3"/>
      <c r="CE1705" s="3"/>
      <c r="CF1705" s="3"/>
      <c r="CG1705" s="3"/>
      <c r="CH1705" s="3"/>
      <c r="CI1705" s="3"/>
      <c r="CJ1705" s="3"/>
      <c r="CK1705" s="3"/>
      <c r="CL1705" s="3"/>
      <c r="CM1705" s="3"/>
      <c r="CN1705" s="3"/>
      <c r="CO1705" s="3"/>
      <c r="CP1705" s="3"/>
      <c r="CQ1705" s="3"/>
      <c r="CR1705" s="3"/>
      <c r="CS1705" s="3"/>
      <c r="CT1705" s="3"/>
      <c r="CU1705" s="3"/>
      <c r="CV1705" s="3"/>
      <c r="CW1705" s="3"/>
      <c r="CX1705" s="3"/>
      <c r="CY1705" s="3"/>
      <c r="CZ1705" s="3"/>
      <c r="DA1705" s="3"/>
      <c r="DB1705" s="3"/>
      <c r="DC1705" s="3"/>
      <c r="DD1705" s="3"/>
      <c r="DE1705" s="3"/>
      <c r="DF1705" s="3"/>
      <c r="DG1705" s="3"/>
    </row>
    <row r="1706" spans="1:16" s="47" customFormat="1" ht="13.5">
      <c r="A1706" s="6"/>
      <c r="B1706" s="6"/>
      <c r="C1706" s="6"/>
      <c r="D1706" s="2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2"/>
      <c r="P1706" s="4"/>
    </row>
    <row r="1707" spans="1:16" s="47" customFormat="1" ht="22.5" customHeight="1">
      <c r="A1707" s="73" t="s">
        <v>10</v>
      </c>
      <c r="B1707" s="73"/>
      <c r="C1707" s="73"/>
      <c r="D1707" s="73"/>
      <c r="E1707" s="74" t="s">
        <v>8</v>
      </c>
      <c r="F1707" s="74"/>
      <c r="G1707" s="74"/>
      <c r="H1707" s="74" t="s">
        <v>1</v>
      </c>
      <c r="I1707" s="74"/>
      <c r="J1707" s="74"/>
      <c r="K1707" s="74" t="s">
        <v>13</v>
      </c>
      <c r="L1707" s="74"/>
      <c r="M1707" s="74"/>
      <c r="N1707" s="74" t="s">
        <v>3</v>
      </c>
      <c r="O1707" s="74"/>
      <c r="P1707" s="74"/>
    </row>
    <row r="1708" spans="1:16" s="47" customFormat="1" ht="25.5" customHeight="1">
      <c r="A1708" s="75">
        <f>IF($M1708="","",'入力(貼付）'!$A$2)</f>
      </c>
      <c r="B1708" s="75"/>
      <c r="C1708" s="75"/>
      <c r="D1708" s="75"/>
      <c r="E1708" s="76">
        <f>IF($M1708="","",'入力(貼付）'!$B$2)</f>
      </c>
      <c r="F1708" s="76"/>
      <c r="G1708" s="76"/>
      <c r="H1708" s="76">
        <f>IF($M1708="","",'入力(貼付）'!$C$2)</f>
      </c>
      <c r="I1708" s="76"/>
      <c r="J1708" s="76"/>
      <c r="K1708" s="37">
        <f>IF($M1708="","",47)</f>
      </c>
      <c r="L1708" s="26" t="s">
        <v>26</v>
      </c>
      <c r="M1708" s="36">
        <f>IF('入力(貼付）'!$F$2&lt;47,"",'入力(貼付）'!$F$2)</f>
      </c>
      <c r="N1708" s="77">
        <f>IF(K1708="","",30)</f>
      </c>
      <c r="O1708" s="77"/>
      <c r="P1708" s="77"/>
    </row>
    <row r="1709" spans="1:16" s="47" customFormat="1" ht="25.5" customHeight="1">
      <c r="A1709" s="74" t="s">
        <v>2</v>
      </c>
      <c r="B1709" s="74"/>
      <c r="C1709" s="74"/>
      <c r="D1709" s="74"/>
      <c r="E1709" s="78">
        <f>IF(M1708="","",$E$7)</f>
      </c>
      <c r="F1709" s="79"/>
      <c r="G1709" s="79"/>
      <c r="H1709" s="79"/>
      <c r="I1709" s="79"/>
      <c r="J1709" s="79"/>
      <c r="K1709" s="79"/>
      <c r="L1709" s="79"/>
      <c r="M1709" s="79"/>
      <c r="N1709" s="79"/>
      <c r="O1709" s="79"/>
      <c r="P1709" s="80"/>
    </row>
    <row r="1710" spans="1:16" s="47" customFormat="1" ht="16.5" customHeight="1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2"/>
      <c r="P1710" s="10" t="s">
        <v>14</v>
      </c>
    </row>
    <row r="1711" spans="1:16" s="47" customFormat="1" ht="22.5" customHeight="1">
      <c r="A1711" s="8" t="s">
        <v>4</v>
      </c>
      <c r="B1711" s="70" t="s">
        <v>7</v>
      </c>
      <c r="C1711" s="70"/>
      <c r="D1711" s="70"/>
      <c r="E1711" s="70" t="s">
        <v>9</v>
      </c>
      <c r="F1711" s="70"/>
      <c r="G1711" s="70"/>
      <c r="H1711" s="70"/>
      <c r="I1711" s="70"/>
      <c r="J1711" s="70"/>
      <c r="K1711" s="70" t="s">
        <v>5</v>
      </c>
      <c r="L1711" s="70"/>
      <c r="M1711" s="70"/>
      <c r="N1711" s="70"/>
      <c r="O1711" s="70"/>
      <c r="P1711" s="70"/>
    </row>
    <row r="1712" spans="1:16" s="47" customFormat="1" ht="25.5" customHeight="1">
      <c r="A1712" s="23">
        <v>921</v>
      </c>
      <c r="B1712" s="81">
        <f>IF('入力(貼付）'!A927="","",'入力(貼付）'!A927)</f>
      </c>
      <c r="C1712" s="81"/>
      <c r="D1712" s="81"/>
      <c r="E1712" s="82">
        <f>IF('入力(貼付）'!B927="","",'入力(貼付）'!B927)</f>
      </c>
      <c r="F1712" s="83"/>
      <c r="G1712" s="83"/>
      <c r="H1712" s="83"/>
      <c r="I1712" s="83"/>
      <c r="J1712" s="84"/>
      <c r="K1712" s="85">
        <f>IF('入力(貼付）'!C927="","",'入力(貼付）'!E927)</f>
      </c>
      <c r="L1712" s="86"/>
      <c r="M1712" s="86"/>
      <c r="N1712" s="86"/>
      <c r="O1712" s="86"/>
      <c r="P1712" s="87"/>
    </row>
    <row r="1713" spans="1:16" s="47" customFormat="1" ht="25.5" customHeight="1">
      <c r="A1713" s="23">
        <v>922</v>
      </c>
      <c r="B1713" s="81">
        <f>IF('入力(貼付）'!A928="","",'入力(貼付）'!A928)</f>
      </c>
      <c r="C1713" s="81"/>
      <c r="D1713" s="81"/>
      <c r="E1713" s="82">
        <f>IF('入力(貼付）'!B928="","",'入力(貼付）'!B928)</f>
      </c>
      <c r="F1713" s="83"/>
      <c r="G1713" s="83"/>
      <c r="H1713" s="83"/>
      <c r="I1713" s="83"/>
      <c r="J1713" s="84"/>
      <c r="K1713" s="85">
        <f>IF('入力(貼付）'!C928="","",'入力(貼付）'!E928)</f>
      </c>
      <c r="L1713" s="86"/>
      <c r="M1713" s="86"/>
      <c r="N1713" s="86"/>
      <c r="O1713" s="86"/>
      <c r="P1713" s="87"/>
    </row>
    <row r="1714" spans="1:16" s="47" customFormat="1" ht="25.5" customHeight="1">
      <c r="A1714" s="23">
        <v>923</v>
      </c>
      <c r="B1714" s="81">
        <f>IF('入力(貼付）'!A929="","",'入力(貼付）'!A929)</f>
      </c>
      <c r="C1714" s="81"/>
      <c r="D1714" s="81"/>
      <c r="E1714" s="82">
        <f>IF('入力(貼付）'!B929="","",'入力(貼付）'!B929)</f>
      </c>
      <c r="F1714" s="83"/>
      <c r="G1714" s="83"/>
      <c r="H1714" s="83"/>
      <c r="I1714" s="83"/>
      <c r="J1714" s="84"/>
      <c r="K1714" s="85">
        <f>IF('入力(貼付）'!C929="","",'入力(貼付）'!E929)</f>
      </c>
      <c r="L1714" s="86"/>
      <c r="M1714" s="86"/>
      <c r="N1714" s="86"/>
      <c r="O1714" s="86"/>
      <c r="P1714" s="87"/>
    </row>
    <row r="1715" spans="1:16" s="47" customFormat="1" ht="25.5" customHeight="1">
      <c r="A1715" s="23">
        <v>924</v>
      </c>
      <c r="B1715" s="81">
        <f>IF('入力(貼付）'!A930="","",'入力(貼付）'!A930)</f>
      </c>
      <c r="C1715" s="81"/>
      <c r="D1715" s="81"/>
      <c r="E1715" s="82">
        <f>IF('入力(貼付）'!B930="","",'入力(貼付）'!B930)</f>
      </c>
      <c r="F1715" s="83"/>
      <c r="G1715" s="83"/>
      <c r="H1715" s="83"/>
      <c r="I1715" s="83"/>
      <c r="J1715" s="84"/>
      <c r="K1715" s="85">
        <f>IF('入力(貼付）'!C930="","",'入力(貼付）'!E930)</f>
      </c>
      <c r="L1715" s="86"/>
      <c r="M1715" s="86"/>
      <c r="N1715" s="86"/>
      <c r="O1715" s="86"/>
      <c r="P1715" s="87"/>
    </row>
    <row r="1716" spans="1:16" s="47" customFormat="1" ht="25.5" customHeight="1">
      <c r="A1716" s="23">
        <v>925</v>
      </c>
      <c r="B1716" s="81">
        <f>IF('入力(貼付）'!A931="","",'入力(貼付）'!A931)</f>
      </c>
      <c r="C1716" s="81"/>
      <c r="D1716" s="81"/>
      <c r="E1716" s="82">
        <f>IF('入力(貼付）'!B931="","",'入力(貼付）'!B931)</f>
      </c>
      <c r="F1716" s="83"/>
      <c r="G1716" s="83"/>
      <c r="H1716" s="83"/>
      <c r="I1716" s="83"/>
      <c r="J1716" s="84"/>
      <c r="K1716" s="85">
        <f>IF('入力(貼付）'!C931="","",'入力(貼付）'!E931)</f>
      </c>
      <c r="L1716" s="86"/>
      <c r="M1716" s="86"/>
      <c r="N1716" s="86"/>
      <c r="O1716" s="86"/>
      <c r="P1716" s="87"/>
    </row>
    <row r="1717" spans="1:16" s="47" customFormat="1" ht="25.5" customHeight="1">
      <c r="A1717" s="23">
        <v>926</v>
      </c>
      <c r="B1717" s="81">
        <f>IF('入力(貼付）'!A932="","",'入力(貼付）'!A932)</f>
      </c>
      <c r="C1717" s="81"/>
      <c r="D1717" s="81"/>
      <c r="E1717" s="82">
        <f>IF('入力(貼付）'!B932="","",'入力(貼付）'!B932)</f>
      </c>
      <c r="F1717" s="83"/>
      <c r="G1717" s="83"/>
      <c r="H1717" s="83"/>
      <c r="I1717" s="83"/>
      <c r="J1717" s="84"/>
      <c r="K1717" s="85">
        <f>IF('入力(貼付）'!C932="","",'入力(貼付）'!E932)</f>
      </c>
      <c r="L1717" s="86"/>
      <c r="M1717" s="86"/>
      <c r="N1717" s="86"/>
      <c r="O1717" s="86"/>
      <c r="P1717" s="87"/>
    </row>
    <row r="1718" spans="1:16" s="47" customFormat="1" ht="25.5" customHeight="1">
      <c r="A1718" s="23">
        <v>927</v>
      </c>
      <c r="B1718" s="81">
        <f>IF('入力(貼付）'!A933="","",'入力(貼付）'!A933)</f>
      </c>
      <c r="C1718" s="81"/>
      <c r="D1718" s="81"/>
      <c r="E1718" s="82">
        <f>IF('入力(貼付）'!B933="","",'入力(貼付）'!B933)</f>
      </c>
      <c r="F1718" s="83"/>
      <c r="G1718" s="83"/>
      <c r="H1718" s="83"/>
      <c r="I1718" s="83"/>
      <c r="J1718" s="84"/>
      <c r="K1718" s="85">
        <f>IF('入力(貼付）'!C933="","",'入力(貼付）'!E933)</f>
      </c>
      <c r="L1718" s="86"/>
      <c r="M1718" s="86"/>
      <c r="N1718" s="86"/>
      <c r="O1718" s="86"/>
      <c r="P1718" s="87"/>
    </row>
    <row r="1719" spans="1:16" s="47" customFormat="1" ht="25.5" customHeight="1">
      <c r="A1719" s="23">
        <v>928</v>
      </c>
      <c r="B1719" s="81">
        <f>IF('入力(貼付）'!A934="","",'入力(貼付）'!A934)</f>
      </c>
      <c r="C1719" s="81"/>
      <c r="D1719" s="81"/>
      <c r="E1719" s="82">
        <f>IF('入力(貼付）'!B934="","",'入力(貼付）'!B934)</f>
      </c>
      <c r="F1719" s="83"/>
      <c r="G1719" s="83"/>
      <c r="H1719" s="83"/>
      <c r="I1719" s="83"/>
      <c r="J1719" s="84"/>
      <c r="K1719" s="85">
        <f>IF('入力(貼付）'!C934="","",'入力(貼付）'!E934)</f>
      </c>
      <c r="L1719" s="86"/>
      <c r="M1719" s="86"/>
      <c r="N1719" s="86"/>
      <c r="O1719" s="86"/>
      <c r="P1719" s="87"/>
    </row>
    <row r="1720" spans="1:16" s="47" customFormat="1" ht="25.5" customHeight="1">
      <c r="A1720" s="23">
        <v>929</v>
      </c>
      <c r="B1720" s="81">
        <f>IF('入力(貼付）'!A935="","",'入力(貼付）'!A935)</f>
      </c>
      <c r="C1720" s="81"/>
      <c r="D1720" s="81"/>
      <c r="E1720" s="82">
        <f>IF('入力(貼付）'!B935="","",'入力(貼付）'!B935)</f>
      </c>
      <c r="F1720" s="83"/>
      <c r="G1720" s="83"/>
      <c r="H1720" s="83"/>
      <c r="I1720" s="83"/>
      <c r="J1720" s="84"/>
      <c r="K1720" s="85">
        <f>IF('入力(貼付）'!C935="","",'入力(貼付）'!E935)</f>
      </c>
      <c r="L1720" s="86"/>
      <c r="M1720" s="86"/>
      <c r="N1720" s="86"/>
      <c r="O1720" s="86"/>
      <c r="P1720" s="87"/>
    </row>
    <row r="1721" spans="1:16" s="47" customFormat="1" ht="25.5" customHeight="1">
      <c r="A1721" s="23">
        <v>930</v>
      </c>
      <c r="B1721" s="81">
        <f>IF('入力(貼付）'!A936="","",'入力(貼付）'!A936)</f>
      </c>
      <c r="C1721" s="81"/>
      <c r="D1721" s="81"/>
      <c r="E1721" s="82">
        <f>IF('入力(貼付）'!B936="","",'入力(貼付）'!B936)</f>
      </c>
      <c r="F1721" s="83"/>
      <c r="G1721" s="83"/>
      <c r="H1721" s="83"/>
      <c r="I1721" s="83"/>
      <c r="J1721" s="84"/>
      <c r="K1721" s="85">
        <f>IF('入力(貼付）'!C936="","",'入力(貼付）'!E936)</f>
      </c>
      <c r="L1721" s="86"/>
      <c r="M1721" s="86"/>
      <c r="N1721" s="86"/>
      <c r="O1721" s="86"/>
      <c r="P1721" s="87"/>
    </row>
    <row r="1722" spans="1:16" s="47" customFormat="1" ht="25.5" customHeight="1">
      <c r="A1722" s="23">
        <v>931</v>
      </c>
      <c r="B1722" s="81">
        <f>IF('入力(貼付）'!A937="","",'入力(貼付）'!A937)</f>
      </c>
      <c r="C1722" s="81"/>
      <c r="D1722" s="81"/>
      <c r="E1722" s="82">
        <f>IF('入力(貼付）'!B937="","",'入力(貼付）'!B937)</f>
      </c>
      <c r="F1722" s="83"/>
      <c r="G1722" s="83"/>
      <c r="H1722" s="83"/>
      <c r="I1722" s="83"/>
      <c r="J1722" s="84"/>
      <c r="K1722" s="85">
        <f>IF('入力(貼付）'!C937="","",'入力(貼付）'!E937)</f>
      </c>
      <c r="L1722" s="86"/>
      <c r="M1722" s="86"/>
      <c r="N1722" s="86"/>
      <c r="O1722" s="86"/>
      <c r="P1722" s="87"/>
    </row>
    <row r="1723" spans="1:16" s="47" customFormat="1" ht="25.5" customHeight="1">
      <c r="A1723" s="23">
        <v>932</v>
      </c>
      <c r="B1723" s="81">
        <f>IF('入力(貼付）'!A938="","",'入力(貼付）'!A938)</f>
      </c>
      <c r="C1723" s="81"/>
      <c r="D1723" s="81"/>
      <c r="E1723" s="82">
        <f>IF('入力(貼付）'!B938="","",'入力(貼付）'!B938)</f>
      </c>
      <c r="F1723" s="83"/>
      <c r="G1723" s="83"/>
      <c r="H1723" s="83"/>
      <c r="I1723" s="83"/>
      <c r="J1723" s="84"/>
      <c r="K1723" s="85">
        <f>IF('入力(貼付）'!C938="","",'入力(貼付）'!E938)</f>
      </c>
      <c r="L1723" s="86"/>
      <c r="M1723" s="86"/>
      <c r="N1723" s="86"/>
      <c r="O1723" s="86"/>
      <c r="P1723" s="87"/>
    </row>
    <row r="1724" spans="1:16" s="47" customFormat="1" ht="25.5" customHeight="1">
      <c r="A1724" s="23">
        <v>933</v>
      </c>
      <c r="B1724" s="81">
        <f>IF('入力(貼付）'!A939="","",'入力(貼付）'!A939)</f>
      </c>
      <c r="C1724" s="81"/>
      <c r="D1724" s="81"/>
      <c r="E1724" s="82">
        <f>IF('入力(貼付）'!B939="","",'入力(貼付）'!B939)</f>
      </c>
      <c r="F1724" s="83"/>
      <c r="G1724" s="83"/>
      <c r="H1724" s="83"/>
      <c r="I1724" s="83"/>
      <c r="J1724" s="84"/>
      <c r="K1724" s="85">
        <f>IF('入力(貼付）'!C939="","",'入力(貼付）'!E939)</f>
      </c>
      <c r="L1724" s="86"/>
      <c r="M1724" s="86"/>
      <c r="N1724" s="86"/>
      <c r="O1724" s="86"/>
      <c r="P1724" s="87"/>
    </row>
    <row r="1725" spans="1:16" s="47" customFormat="1" ht="25.5" customHeight="1">
      <c r="A1725" s="23">
        <v>934</v>
      </c>
      <c r="B1725" s="81">
        <f>IF('入力(貼付）'!A940="","",'入力(貼付）'!A940)</f>
      </c>
      <c r="C1725" s="81"/>
      <c r="D1725" s="81"/>
      <c r="E1725" s="82">
        <f>IF('入力(貼付）'!B940="","",'入力(貼付）'!B940)</f>
      </c>
      <c r="F1725" s="83"/>
      <c r="G1725" s="83"/>
      <c r="H1725" s="83"/>
      <c r="I1725" s="83"/>
      <c r="J1725" s="84"/>
      <c r="K1725" s="85">
        <f>IF('入力(貼付）'!C940="","",'入力(貼付）'!E940)</f>
      </c>
      <c r="L1725" s="86"/>
      <c r="M1725" s="86"/>
      <c r="N1725" s="86"/>
      <c r="O1725" s="86"/>
      <c r="P1725" s="87"/>
    </row>
    <row r="1726" spans="1:16" s="47" customFormat="1" ht="25.5" customHeight="1">
      <c r="A1726" s="23">
        <v>935</v>
      </c>
      <c r="B1726" s="81">
        <f>IF('入力(貼付）'!A941="","",'入力(貼付）'!A941)</f>
      </c>
      <c r="C1726" s="81"/>
      <c r="D1726" s="81"/>
      <c r="E1726" s="82">
        <f>IF('入力(貼付）'!B941="","",'入力(貼付）'!B941)</f>
      </c>
      <c r="F1726" s="83"/>
      <c r="G1726" s="83"/>
      <c r="H1726" s="83"/>
      <c r="I1726" s="83"/>
      <c r="J1726" s="84"/>
      <c r="K1726" s="85">
        <f>IF('入力(貼付）'!C941="","",'入力(貼付）'!E941)</f>
      </c>
      <c r="L1726" s="86"/>
      <c r="M1726" s="86"/>
      <c r="N1726" s="86"/>
      <c r="O1726" s="86"/>
      <c r="P1726" s="87"/>
    </row>
    <row r="1727" spans="1:16" s="47" customFormat="1" ht="25.5" customHeight="1">
      <c r="A1727" s="23">
        <v>936</v>
      </c>
      <c r="B1727" s="81">
        <f>IF('入力(貼付）'!A942="","",'入力(貼付）'!A942)</f>
      </c>
      <c r="C1727" s="81"/>
      <c r="D1727" s="81"/>
      <c r="E1727" s="82">
        <f>IF('入力(貼付）'!B942="","",'入力(貼付）'!B942)</f>
      </c>
      <c r="F1727" s="83"/>
      <c r="G1727" s="83"/>
      <c r="H1727" s="83"/>
      <c r="I1727" s="83"/>
      <c r="J1727" s="84"/>
      <c r="K1727" s="85">
        <f>IF('入力(貼付）'!C942="","",'入力(貼付）'!E942)</f>
      </c>
      <c r="L1727" s="86"/>
      <c r="M1727" s="86"/>
      <c r="N1727" s="86"/>
      <c r="O1727" s="86"/>
      <c r="P1727" s="87"/>
    </row>
    <row r="1728" spans="1:16" s="47" customFormat="1" ht="25.5" customHeight="1">
      <c r="A1728" s="23">
        <v>937</v>
      </c>
      <c r="B1728" s="81">
        <f>IF('入力(貼付）'!A943="","",'入力(貼付）'!A943)</f>
      </c>
      <c r="C1728" s="81"/>
      <c r="D1728" s="81"/>
      <c r="E1728" s="82">
        <f>IF('入力(貼付）'!B943="","",'入力(貼付）'!B943)</f>
      </c>
      <c r="F1728" s="83"/>
      <c r="G1728" s="83"/>
      <c r="H1728" s="83"/>
      <c r="I1728" s="83"/>
      <c r="J1728" s="84"/>
      <c r="K1728" s="85">
        <f>IF('入力(貼付）'!C943="","",'入力(貼付）'!E943)</f>
      </c>
      <c r="L1728" s="86"/>
      <c r="M1728" s="86"/>
      <c r="N1728" s="86"/>
      <c r="O1728" s="86"/>
      <c r="P1728" s="87"/>
    </row>
    <row r="1729" spans="1:16" s="47" customFormat="1" ht="25.5" customHeight="1">
      <c r="A1729" s="23">
        <v>938</v>
      </c>
      <c r="B1729" s="81">
        <f>IF('入力(貼付）'!A944="","",'入力(貼付）'!A944)</f>
      </c>
      <c r="C1729" s="81"/>
      <c r="D1729" s="81"/>
      <c r="E1729" s="82">
        <f>IF('入力(貼付）'!B944="","",'入力(貼付）'!B944)</f>
      </c>
      <c r="F1729" s="83"/>
      <c r="G1729" s="83"/>
      <c r="H1729" s="83"/>
      <c r="I1729" s="83"/>
      <c r="J1729" s="84"/>
      <c r="K1729" s="85">
        <f>IF('入力(貼付）'!C944="","",'入力(貼付）'!E944)</f>
      </c>
      <c r="L1729" s="86"/>
      <c r="M1729" s="86"/>
      <c r="N1729" s="86"/>
      <c r="O1729" s="86"/>
      <c r="P1729" s="87"/>
    </row>
    <row r="1730" spans="1:16" s="47" customFormat="1" ht="25.5" customHeight="1">
      <c r="A1730" s="23">
        <v>939</v>
      </c>
      <c r="B1730" s="81">
        <f>IF('入力(貼付）'!A945="","",'入力(貼付）'!A945)</f>
      </c>
      <c r="C1730" s="81"/>
      <c r="D1730" s="81"/>
      <c r="E1730" s="82">
        <f>IF('入力(貼付）'!B945="","",'入力(貼付）'!B945)</f>
      </c>
      <c r="F1730" s="83"/>
      <c r="G1730" s="83"/>
      <c r="H1730" s="83"/>
      <c r="I1730" s="83"/>
      <c r="J1730" s="84"/>
      <c r="K1730" s="85">
        <f>IF('入力(貼付）'!C945="","",'入力(貼付）'!E945)</f>
      </c>
      <c r="L1730" s="86"/>
      <c r="M1730" s="86"/>
      <c r="N1730" s="86"/>
      <c r="O1730" s="86"/>
      <c r="P1730" s="87"/>
    </row>
    <row r="1731" spans="1:16" s="47" customFormat="1" ht="25.5" customHeight="1">
      <c r="A1731" s="23">
        <v>940</v>
      </c>
      <c r="B1731" s="81">
        <f>IF('入力(貼付）'!A946="","",'入力(貼付）'!A946)</f>
      </c>
      <c r="C1731" s="81"/>
      <c r="D1731" s="81"/>
      <c r="E1731" s="82">
        <f>IF('入力(貼付）'!B946="","",'入力(貼付）'!B946)</f>
      </c>
      <c r="F1731" s="83"/>
      <c r="G1731" s="83"/>
      <c r="H1731" s="83"/>
      <c r="I1731" s="83"/>
      <c r="J1731" s="84"/>
      <c r="K1731" s="85">
        <f>IF('入力(貼付）'!C946="","",'入力(貼付）'!E946)</f>
      </c>
      <c r="L1731" s="86"/>
      <c r="M1731" s="86"/>
      <c r="N1731" s="86"/>
      <c r="O1731" s="86"/>
      <c r="P1731" s="87"/>
    </row>
    <row r="1732" spans="1:16" s="47" customFormat="1" ht="25.5" customHeight="1">
      <c r="A1732" s="88" t="s">
        <v>12</v>
      </c>
      <c r="B1732" s="89"/>
      <c r="C1732" s="89"/>
      <c r="D1732" s="90"/>
      <c r="E1732" s="91">
        <f>IF(COUNT(B1712:D1731)=0,"",COUNT(B1712:D1731))</f>
      </c>
      <c r="F1732" s="92"/>
      <c r="G1732" s="92"/>
      <c r="H1732" s="92"/>
      <c r="I1732" s="92"/>
      <c r="J1732" s="11" t="s">
        <v>6</v>
      </c>
      <c r="K1732" s="85">
        <f>IF(SUM(K1712:P1731)=0,"",SUM(K1712:P1731))</f>
      </c>
      <c r="L1732" s="86"/>
      <c r="M1732" s="86"/>
      <c r="N1732" s="86"/>
      <c r="O1732" s="86"/>
      <c r="P1732" s="87"/>
    </row>
    <row r="1733" spans="1:16" s="47" customFormat="1" ht="13.5">
      <c r="A1733" s="38" t="s">
        <v>36</v>
      </c>
      <c r="B1733" s="38"/>
      <c r="C1733" s="38"/>
      <c r="D1733" s="38"/>
      <c r="E1733" s="38"/>
      <c r="F1733" s="38"/>
      <c r="G1733" s="7"/>
      <c r="H1733" s="7"/>
      <c r="I1733" s="7"/>
      <c r="J1733" s="7"/>
      <c r="K1733" s="4"/>
      <c r="L1733" s="4"/>
      <c r="M1733" s="4"/>
      <c r="N1733" s="4"/>
      <c r="O1733" s="39"/>
      <c r="P1733" s="4"/>
    </row>
    <row r="1734" spans="1:16" s="47" customFormat="1" ht="13.5">
      <c r="A1734" s="38" t="s">
        <v>37</v>
      </c>
      <c r="B1734" s="38"/>
      <c r="C1734" s="38"/>
      <c r="D1734" s="38"/>
      <c r="E1734" s="38"/>
      <c r="F1734" s="38"/>
      <c r="G1734" s="7"/>
      <c r="H1734" s="7"/>
      <c r="I1734" s="7"/>
      <c r="J1734" s="7"/>
      <c r="K1734" s="4"/>
      <c r="L1734" s="4"/>
      <c r="M1734" s="4"/>
      <c r="N1734" s="4"/>
      <c r="O1734" s="39"/>
      <c r="P1734" s="4"/>
    </row>
    <row r="1735" spans="1:16" s="47" customFormat="1" ht="13.5">
      <c r="A1735" s="38" t="s">
        <v>38</v>
      </c>
      <c r="B1735" s="38"/>
      <c r="C1735" s="38"/>
      <c r="D1735" s="38"/>
      <c r="E1735" s="38"/>
      <c r="F1735" s="38"/>
      <c r="G1735" s="7"/>
      <c r="H1735" s="7"/>
      <c r="I1735" s="7"/>
      <c r="J1735" s="7"/>
      <c r="K1735" s="4"/>
      <c r="L1735" s="4"/>
      <c r="M1735" s="4"/>
      <c r="N1735" s="4"/>
      <c r="O1735" s="39"/>
      <c r="P1735" s="4"/>
    </row>
    <row r="1736" spans="1:16" s="47" customFormat="1" ht="13.5">
      <c r="A1736" s="40" t="s">
        <v>39</v>
      </c>
      <c r="B1736" s="7"/>
      <c r="C1736" s="7"/>
      <c r="D1736" s="7"/>
      <c r="E1736" s="7"/>
      <c r="F1736" s="7"/>
      <c r="G1736" s="70" t="s">
        <v>40</v>
      </c>
      <c r="H1736" s="70"/>
      <c r="I1736" s="70"/>
      <c r="J1736" s="70"/>
      <c r="K1736" s="70"/>
      <c r="L1736" s="70"/>
      <c r="M1736" s="70"/>
      <c r="N1736" s="70"/>
      <c r="O1736" s="70"/>
      <c r="P1736" s="70"/>
    </row>
    <row r="1737" spans="1:16" s="47" customFormat="1" ht="25.5" customHeight="1">
      <c r="A1737" s="70" t="s">
        <v>41</v>
      </c>
      <c r="B1737" s="70"/>
      <c r="C1737" s="70" t="s">
        <v>42</v>
      </c>
      <c r="D1737" s="70"/>
      <c r="E1737" s="41"/>
      <c r="F1737" s="41"/>
      <c r="G1737" s="93">
        <f>IF(E1732="","",'入力(貼付）'!$D$2)</f>
      </c>
      <c r="H1737" s="93"/>
      <c r="I1737" s="88"/>
      <c r="J1737" s="42" t="s">
        <v>6</v>
      </c>
      <c r="K1737" s="94">
        <f>IF(K1732="","",'入力(貼付）'!$E$2)</f>
      </c>
      <c r="L1737" s="95"/>
      <c r="M1737" s="95"/>
      <c r="N1737" s="95"/>
      <c r="O1737" s="95"/>
      <c r="P1737" s="43" t="s">
        <v>43</v>
      </c>
    </row>
    <row r="1738" spans="1:16" s="47" customFormat="1" ht="22.5" customHeight="1">
      <c r="A1738" s="93"/>
      <c r="B1738" s="93"/>
      <c r="C1738" s="96"/>
      <c r="D1738" s="96"/>
      <c r="E1738" s="44"/>
      <c r="F1738" s="44"/>
      <c r="G1738" s="45"/>
      <c r="H1738" s="44"/>
      <c r="I1738" s="4"/>
      <c r="J1738" s="4"/>
      <c r="K1738" s="4"/>
      <c r="L1738" s="4"/>
      <c r="M1738" s="4"/>
      <c r="N1738" s="4"/>
      <c r="O1738" s="45"/>
      <c r="P1738" s="4"/>
    </row>
    <row r="1739" spans="1:16" s="47" customFormat="1" ht="22.5" customHeight="1">
      <c r="A1739" s="93"/>
      <c r="B1739" s="93"/>
      <c r="C1739" s="96"/>
      <c r="D1739" s="96"/>
      <c r="E1739" s="46"/>
      <c r="F1739" s="46"/>
      <c r="G1739" s="61" t="s">
        <v>92</v>
      </c>
      <c r="H1739" s="61"/>
      <c r="I1739" s="61"/>
      <c r="J1739" s="69">
        <f>IF(B1712="","",$J$37)</f>
      </c>
      <c r="K1739" s="69"/>
      <c r="L1739" s="69"/>
      <c r="M1739" s="69"/>
      <c r="N1739" s="69"/>
      <c r="O1739" s="69"/>
      <c r="P1739" s="69"/>
    </row>
    <row r="1740" spans="1:16" s="47" customFormat="1" ht="13.5">
      <c r="A1740" s="71" t="s">
        <v>90</v>
      </c>
      <c r="B1740" s="71"/>
      <c r="C1740" s="71"/>
      <c r="D1740" s="71"/>
      <c r="E1740" s="71"/>
      <c r="F1740" s="71"/>
      <c r="G1740" s="71"/>
      <c r="H1740" s="9"/>
      <c r="I1740" s="4"/>
      <c r="J1740" s="4"/>
      <c r="K1740" s="4"/>
      <c r="L1740" s="4"/>
      <c r="M1740" s="7" t="s">
        <v>15</v>
      </c>
      <c r="N1740" s="4"/>
      <c r="O1740" s="5"/>
      <c r="P1740" s="2"/>
    </row>
    <row r="1741" spans="1:16" s="47" customFormat="1" ht="13.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</row>
    <row r="1742" spans="1:111" s="1" customFormat="1" ht="24">
      <c r="A1742" s="72" t="s">
        <v>0</v>
      </c>
      <c r="B1742" s="72"/>
      <c r="C1742" s="72"/>
      <c r="D1742" s="72"/>
      <c r="E1742" s="72"/>
      <c r="F1742" s="72"/>
      <c r="G1742" s="72"/>
      <c r="H1742" s="72"/>
      <c r="I1742" s="72"/>
      <c r="J1742" s="72"/>
      <c r="K1742" s="72"/>
      <c r="L1742" s="72"/>
      <c r="M1742" s="72"/>
      <c r="N1742" s="72"/>
      <c r="O1742" s="72"/>
      <c r="P1742" s="72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  <c r="AZ1742" s="3"/>
      <c r="BA1742" s="3"/>
      <c r="BB1742" s="3"/>
      <c r="BC1742" s="3"/>
      <c r="BD1742" s="3"/>
      <c r="BE1742" s="3"/>
      <c r="BF1742" s="3"/>
      <c r="BG1742" s="3"/>
      <c r="BH1742" s="3"/>
      <c r="BI1742" s="3"/>
      <c r="BJ1742" s="3"/>
      <c r="BK1742" s="3"/>
      <c r="BL1742" s="3"/>
      <c r="BM1742" s="3"/>
      <c r="BN1742" s="3"/>
      <c r="BO1742" s="3"/>
      <c r="BP1742" s="3"/>
      <c r="BQ1742" s="3"/>
      <c r="BR1742" s="3"/>
      <c r="BS1742" s="3"/>
      <c r="BT1742" s="3"/>
      <c r="BU1742" s="3"/>
      <c r="BV1742" s="3"/>
      <c r="BW1742" s="3"/>
      <c r="BX1742" s="3"/>
      <c r="BY1742" s="3"/>
      <c r="BZ1742" s="3"/>
      <c r="CA1742" s="3"/>
      <c r="CB1742" s="3"/>
      <c r="CC1742" s="3"/>
      <c r="CD1742" s="3"/>
      <c r="CE1742" s="3"/>
      <c r="CF1742" s="3"/>
      <c r="CG1742" s="3"/>
      <c r="CH1742" s="3"/>
      <c r="CI1742" s="3"/>
      <c r="CJ1742" s="3"/>
      <c r="CK1742" s="3"/>
      <c r="CL1742" s="3"/>
      <c r="CM1742" s="3"/>
      <c r="CN1742" s="3"/>
      <c r="CO1742" s="3"/>
      <c r="CP1742" s="3"/>
      <c r="CQ1742" s="3"/>
      <c r="CR1742" s="3"/>
      <c r="CS1742" s="3"/>
      <c r="CT1742" s="3"/>
      <c r="CU1742" s="3"/>
      <c r="CV1742" s="3"/>
      <c r="CW1742" s="3"/>
      <c r="CX1742" s="3"/>
      <c r="CY1742" s="3"/>
      <c r="CZ1742" s="3"/>
      <c r="DA1742" s="3"/>
      <c r="DB1742" s="3"/>
      <c r="DC1742" s="3"/>
      <c r="DD1742" s="3"/>
      <c r="DE1742" s="3"/>
      <c r="DF1742" s="3"/>
      <c r="DG1742" s="3"/>
    </row>
    <row r="1743" spans="1:16" s="47" customFormat="1" ht="13.5">
      <c r="A1743" s="6"/>
      <c r="B1743" s="6"/>
      <c r="C1743" s="6"/>
      <c r="D1743" s="2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2"/>
      <c r="P1743" s="4"/>
    </row>
    <row r="1744" spans="1:16" s="47" customFormat="1" ht="22.5" customHeight="1">
      <c r="A1744" s="73" t="s">
        <v>10</v>
      </c>
      <c r="B1744" s="73"/>
      <c r="C1744" s="73"/>
      <c r="D1744" s="73"/>
      <c r="E1744" s="74" t="s">
        <v>8</v>
      </c>
      <c r="F1744" s="74"/>
      <c r="G1744" s="74"/>
      <c r="H1744" s="74" t="s">
        <v>1</v>
      </c>
      <c r="I1744" s="74"/>
      <c r="J1744" s="74"/>
      <c r="K1744" s="74" t="s">
        <v>13</v>
      </c>
      <c r="L1744" s="74"/>
      <c r="M1744" s="74"/>
      <c r="N1744" s="74" t="s">
        <v>3</v>
      </c>
      <c r="O1744" s="74"/>
      <c r="P1744" s="74"/>
    </row>
    <row r="1745" spans="1:16" s="47" customFormat="1" ht="25.5" customHeight="1">
      <c r="A1745" s="75">
        <f>IF($M1745="","",'入力(貼付）'!$A$2)</f>
      </c>
      <c r="B1745" s="75"/>
      <c r="C1745" s="75"/>
      <c r="D1745" s="75"/>
      <c r="E1745" s="76">
        <f>IF($M1745="","",'入力(貼付）'!$B$2)</f>
      </c>
      <c r="F1745" s="76"/>
      <c r="G1745" s="76"/>
      <c r="H1745" s="76">
        <f>IF($M1745="","",'入力(貼付）'!$C$2)</f>
      </c>
      <c r="I1745" s="76"/>
      <c r="J1745" s="76"/>
      <c r="K1745" s="37">
        <f>IF($M1745="","",48)</f>
      </c>
      <c r="L1745" s="26" t="s">
        <v>26</v>
      </c>
      <c r="M1745" s="36">
        <f>IF('入力(貼付）'!$F$2&lt;48,"",'入力(貼付）'!$F$2)</f>
      </c>
      <c r="N1745" s="77">
        <f>IF(K1745="","",30)</f>
      </c>
      <c r="O1745" s="77"/>
      <c r="P1745" s="77"/>
    </row>
    <row r="1746" spans="1:16" s="47" customFormat="1" ht="25.5" customHeight="1">
      <c r="A1746" s="74" t="s">
        <v>2</v>
      </c>
      <c r="B1746" s="74"/>
      <c r="C1746" s="74"/>
      <c r="D1746" s="74"/>
      <c r="E1746" s="78">
        <f>IF(M1745="","",$E$7)</f>
      </c>
      <c r="F1746" s="79"/>
      <c r="G1746" s="79"/>
      <c r="H1746" s="79"/>
      <c r="I1746" s="79"/>
      <c r="J1746" s="79"/>
      <c r="K1746" s="79"/>
      <c r="L1746" s="79"/>
      <c r="M1746" s="79"/>
      <c r="N1746" s="79"/>
      <c r="O1746" s="79"/>
      <c r="P1746" s="80"/>
    </row>
    <row r="1747" spans="1:16" s="47" customFormat="1" ht="16.5" customHeight="1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2"/>
      <c r="P1747" s="10" t="s">
        <v>14</v>
      </c>
    </row>
    <row r="1748" spans="1:16" s="47" customFormat="1" ht="22.5" customHeight="1">
      <c r="A1748" s="8" t="s">
        <v>4</v>
      </c>
      <c r="B1748" s="70" t="s">
        <v>7</v>
      </c>
      <c r="C1748" s="70"/>
      <c r="D1748" s="70"/>
      <c r="E1748" s="70" t="s">
        <v>9</v>
      </c>
      <c r="F1748" s="70"/>
      <c r="G1748" s="70"/>
      <c r="H1748" s="70"/>
      <c r="I1748" s="70"/>
      <c r="J1748" s="70"/>
      <c r="K1748" s="70" t="s">
        <v>5</v>
      </c>
      <c r="L1748" s="70"/>
      <c r="M1748" s="70"/>
      <c r="N1748" s="70"/>
      <c r="O1748" s="70"/>
      <c r="P1748" s="70"/>
    </row>
    <row r="1749" spans="1:16" s="47" customFormat="1" ht="25.5" customHeight="1">
      <c r="A1749" s="23">
        <v>941</v>
      </c>
      <c r="B1749" s="81">
        <f>IF('入力(貼付）'!A947="","",'入力(貼付）'!A947)</f>
      </c>
      <c r="C1749" s="81"/>
      <c r="D1749" s="81"/>
      <c r="E1749" s="82">
        <f>IF('入力(貼付）'!B947="","",'入力(貼付）'!B947)</f>
      </c>
      <c r="F1749" s="83"/>
      <c r="G1749" s="83"/>
      <c r="H1749" s="83"/>
      <c r="I1749" s="83"/>
      <c r="J1749" s="84"/>
      <c r="K1749" s="85">
        <f>IF('入力(貼付）'!C947="","",'入力(貼付）'!E947)</f>
      </c>
      <c r="L1749" s="86"/>
      <c r="M1749" s="86"/>
      <c r="N1749" s="86"/>
      <c r="O1749" s="86"/>
      <c r="P1749" s="87"/>
    </row>
    <row r="1750" spans="1:16" s="47" customFormat="1" ht="25.5" customHeight="1">
      <c r="A1750" s="23">
        <v>942</v>
      </c>
      <c r="B1750" s="81">
        <f>IF('入力(貼付）'!A948="","",'入力(貼付）'!A948)</f>
      </c>
      <c r="C1750" s="81"/>
      <c r="D1750" s="81"/>
      <c r="E1750" s="82">
        <f>IF('入力(貼付）'!B948="","",'入力(貼付）'!B948)</f>
      </c>
      <c r="F1750" s="83"/>
      <c r="G1750" s="83"/>
      <c r="H1750" s="83"/>
      <c r="I1750" s="83"/>
      <c r="J1750" s="84"/>
      <c r="K1750" s="85">
        <f>IF('入力(貼付）'!C948="","",'入力(貼付）'!E948)</f>
      </c>
      <c r="L1750" s="86"/>
      <c r="M1750" s="86"/>
      <c r="N1750" s="86"/>
      <c r="O1750" s="86"/>
      <c r="P1750" s="87"/>
    </row>
    <row r="1751" spans="1:16" s="47" customFormat="1" ht="25.5" customHeight="1">
      <c r="A1751" s="23">
        <v>943</v>
      </c>
      <c r="B1751" s="81">
        <f>IF('入力(貼付）'!A949="","",'入力(貼付）'!A949)</f>
      </c>
      <c r="C1751" s="81"/>
      <c r="D1751" s="81"/>
      <c r="E1751" s="82">
        <f>IF('入力(貼付）'!B949="","",'入力(貼付）'!B949)</f>
      </c>
      <c r="F1751" s="83"/>
      <c r="G1751" s="83"/>
      <c r="H1751" s="83"/>
      <c r="I1751" s="83"/>
      <c r="J1751" s="84"/>
      <c r="K1751" s="85">
        <f>IF('入力(貼付）'!C949="","",'入力(貼付）'!E949)</f>
      </c>
      <c r="L1751" s="86"/>
      <c r="M1751" s="86"/>
      <c r="N1751" s="86"/>
      <c r="O1751" s="86"/>
      <c r="P1751" s="87"/>
    </row>
    <row r="1752" spans="1:16" s="47" customFormat="1" ht="25.5" customHeight="1">
      <c r="A1752" s="23">
        <v>944</v>
      </c>
      <c r="B1752" s="81">
        <f>IF('入力(貼付）'!A950="","",'入力(貼付）'!A950)</f>
      </c>
      <c r="C1752" s="81"/>
      <c r="D1752" s="81"/>
      <c r="E1752" s="82">
        <f>IF('入力(貼付）'!B950="","",'入力(貼付）'!B950)</f>
      </c>
      <c r="F1752" s="83"/>
      <c r="G1752" s="83"/>
      <c r="H1752" s="83"/>
      <c r="I1752" s="83"/>
      <c r="J1752" s="84"/>
      <c r="K1752" s="85">
        <f>IF('入力(貼付）'!C950="","",'入力(貼付）'!E950)</f>
      </c>
      <c r="L1752" s="86"/>
      <c r="M1752" s="86"/>
      <c r="N1752" s="86"/>
      <c r="O1752" s="86"/>
      <c r="P1752" s="87"/>
    </row>
    <row r="1753" spans="1:16" s="47" customFormat="1" ht="25.5" customHeight="1">
      <c r="A1753" s="23">
        <v>945</v>
      </c>
      <c r="B1753" s="81">
        <f>IF('入力(貼付）'!A951="","",'入力(貼付）'!A951)</f>
      </c>
      <c r="C1753" s="81"/>
      <c r="D1753" s="81"/>
      <c r="E1753" s="82">
        <f>IF('入力(貼付）'!B951="","",'入力(貼付）'!B951)</f>
      </c>
      <c r="F1753" s="83"/>
      <c r="G1753" s="83"/>
      <c r="H1753" s="83"/>
      <c r="I1753" s="83"/>
      <c r="J1753" s="84"/>
      <c r="K1753" s="85">
        <f>IF('入力(貼付）'!C951="","",'入力(貼付）'!E951)</f>
      </c>
      <c r="L1753" s="86"/>
      <c r="M1753" s="86"/>
      <c r="N1753" s="86"/>
      <c r="O1753" s="86"/>
      <c r="P1753" s="87"/>
    </row>
    <row r="1754" spans="1:16" s="47" customFormat="1" ht="25.5" customHeight="1">
      <c r="A1754" s="23">
        <v>946</v>
      </c>
      <c r="B1754" s="81">
        <f>IF('入力(貼付）'!A952="","",'入力(貼付）'!A952)</f>
      </c>
      <c r="C1754" s="81"/>
      <c r="D1754" s="81"/>
      <c r="E1754" s="82">
        <f>IF('入力(貼付）'!B952="","",'入力(貼付）'!B952)</f>
      </c>
      <c r="F1754" s="83"/>
      <c r="G1754" s="83"/>
      <c r="H1754" s="83"/>
      <c r="I1754" s="83"/>
      <c r="J1754" s="84"/>
      <c r="K1754" s="85">
        <f>IF('入力(貼付）'!C952="","",'入力(貼付）'!E952)</f>
      </c>
      <c r="L1754" s="86"/>
      <c r="M1754" s="86"/>
      <c r="N1754" s="86"/>
      <c r="O1754" s="86"/>
      <c r="P1754" s="87"/>
    </row>
    <row r="1755" spans="1:16" s="47" customFormat="1" ht="25.5" customHeight="1">
      <c r="A1755" s="23">
        <v>947</v>
      </c>
      <c r="B1755" s="81">
        <f>IF('入力(貼付）'!A953="","",'入力(貼付）'!A953)</f>
      </c>
      <c r="C1755" s="81"/>
      <c r="D1755" s="81"/>
      <c r="E1755" s="82">
        <f>IF('入力(貼付）'!B953="","",'入力(貼付）'!B953)</f>
      </c>
      <c r="F1755" s="83"/>
      <c r="G1755" s="83"/>
      <c r="H1755" s="83"/>
      <c r="I1755" s="83"/>
      <c r="J1755" s="84"/>
      <c r="K1755" s="85">
        <f>IF('入力(貼付）'!C953="","",'入力(貼付）'!E953)</f>
      </c>
      <c r="L1755" s="86"/>
      <c r="M1755" s="86"/>
      <c r="N1755" s="86"/>
      <c r="O1755" s="86"/>
      <c r="P1755" s="87"/>
    </row>
    <row r="1756" spans="1:16" s="47" customFormat="1" ht="25.5" customHeight="1">
      <c r="A1756" s="23">
        <v>948</v>
      </c>
      <c r="B1756" s="81">
        <f>IF('入力(貼付）'!A954="","",'入力(貼付）'!A954)</f>
      </c>
      <c r="C1756" s="81"/>
      <c r="D1756" s="81"/>
      <c r="E1756" s="82">
        <f>IF('入力(貼付）'!B954="","",'入力(貼付）'!B954)</f>
      </c>
      <c r="F1756" s="83"/>
      <c r="G1756" s="83"/>
      <c r="H1756" s="83"/>
      <c r="I1756" s="83"/>
      <c r="J1756" s="84"/>
      <c r="K1756" s="85">
        <f>IF('入力(貼付）'!C954="","",'入力(貼付）'!E954)</f>
      </c>
      <c r="L1756" s="86"/>
      <c r="M1756" s="86"/>
      <c r="N1756" s="86"/>
      <c r="O1756" s="86"/>
      <c r="P1756" s="87"/>
    </row>
    <row r="1757" spans="1:16" s="47" customFormat="1" ht="25.5" customHeight="1">
      <c r="A1757" s="23">
        <v>949</v>
      </c>
      <c r="B1757" s="81">
        <f>IF('入力(貼付）'!A955="","",'入力(貼付）'!A955)</f>
      </c>
      <c r="C1757" s="81"/>
      <c r="D1757" s="81"/>
      <c r="E1757" s="82">
        <f>IF('入力(貼付）'!B955="","",'入力(貼付）'!B955)</f>
      </c>
      <c r="F1757" s="83"/>
      <c r="G1757" s="83"/>
      <c r="H1757" s="83"/>
      <c r="I1757" s="83"/>
      <c r="J1757" s="84"/>
      <c r="K1757" s="85">
        <f>IF('入力(貼付）'!C955="","",'入力(貼付）'!E955)</f>
      </c>
      <c r="L1757" s="86"/>
      <c r="M1757" s="86"/>
      <c r="N1757" s="86"/>
      <c r="O1757" s="86"/>
      <c r="P1757" s="87"/>
    </row>
    <row r="1758" spans="1:16" s="47" customFormat="1" ht="25.5" customHeight="1">
      <c r="A1758" s="23">
        <v>950</v>
      </c>
      <c r="B1758" s="81">
        <f>IF('入力(貼付）'!A956="","",'入力(貼付）'!A956)</f>
      </c>
      <c r="C1758" s="81"/>
      <c r="D1758" s="81"/>
      <c r="E1758" s="82">
        <f>IF('入力(貼付）'!B956="","",'入力(貼付）'!B956)</f>
      </c>
      <c r="F1758" s="83"/>
      <c r="G1758" s="83"/>
      <c r="H1758" s="83"/>
      <c r="I1758" s="83"/>
      <c r="J1758" s="84"/>
      <c r="K1758" s="85">
        <f>IF('入力(貼付）'!C956="","",'入力(貼付）'!E956)</f>
      </c>
      <c r="L1758" s="86"/>
      <c r="M1758" s="86"/>
      <c r="N1758" s="86"/>
      <c r="O1758" s="86"/>
      <c r="P1758" s="87"/>
    </row>
    <row r="1759" spans="1:16" s="47" customFormat="1" ht="25.5" customHeight="1">
      <c r="A1759" s="23">
        <v>951</v>
      </c>
      <c r="B1759" s="81">
        <f>IF('入力(貼付）'!A957="","",'入力(貼付）'!A957)</f>
      </c>
      <c r="C1759" s="81"/>
      <c r="D1759" s="81"/>
      <c r="E1759" s="82">
        <f>IF('入力(貼付）'!B957="","",'入力(貼付）'!B957)</f>
      </c>
      <c r="F1759" s="83"/>
      <c r="G1759" s="83"/>
      <c r="H1759" s="83"/>
      <c r="I1759" s="83"/>
      <c r="J1759" s="84"/>
      <c r="K1759" s="85">
        <f>IF('入力(貼付）'!C957="","",'入力(貼付）'!E957)</f>
      </c>
      <c r="L1759" s="86"/>
      <c r="M1759" s="86"/>
      <c r="N1759" s="86"/>
      <c r="O1759" s="86"/>
      <c r="P1759" s="87"/>
    </row>
    <row r="1760" spans="1:16" s="47" customFormat="1" ht="25.5" customHeight="1">
      <c r="A1760" s="23">
        <v>952</v>
      </c>
      <c r="B1760" s="81">
        <f>IF('入力(貼付）'!A958="","",'入力(貼付）'!A958)</f>
      </c>
      <c r="C1760" s="81"/>
      <c r="D1760" s="81"/>
      <c r="E1760" s="82">
        <f>IF('入力(貼付）'!B958="","",'入力(貼付）'!B958)</f>
      </c>
      <c r="F1760" s="83"/>
      <c r="G1760" s="83"/>
      <c r="H1760" s="83"/>
      <c r="I1760" s="83"/>
      <c r="J1760" s="84"/>
      <c r="K1760" s="85">
        <f>IF('入力(貼付）'!C958="","",'入力(貼付）'!E958)</f>
      </c>
      <c r="L1760" s="86"/>
      <c r="M1760" s="86"/>
      <c r="N1760" s="86"/>
      <c r="O1760" s="86"/>
      <c r="P1760" s="87"/>
    </row>
    <row r="1761" spans="1:16" s="47" customFormat="1" ht="25.5" customHeight="1">
      <c r="A1761" s="23">
        <v>953</v>
      </c>
      <c r="B1761" s="81">
        <f>IF('入力(貼付）'!A959="","",'入力(貼付）'!A959)</f>
      </c>
      <c r="C1761" s="81"/>
      <c r="D1761" s="81"/>
      <c r="E1761" s="82">
        <f>IF('入力(貼付）'!B959="","",'入力(貼付）'!B959)</f>
      </c>
      <c r="F1761" s="83"/>
      <c r="G1761" s="83"/>
      <c r="H1761" s="83"/>
      <c r="I1761" s="83"/>
      <c r="J1761" s="84"/>
      <c r="K1761" s="85">
        <f>IF('入力(貼付）'!C959="","",'入力(貼付）'!E959)</f>
      </c>
      <c r="L1761" s="86"/>
      <c r="M1761" s="86"/>
      <c r="N1761" s="86"/>
      <c r="O1761" s="86"/>
      <c r="P1761" s="87"/>
    </row>
    <row r="1762" spans="1:16" s="47" customFormat="1" ht="25.5" customHeight="1">
      <c r="A1762" s="23">
        <v>954</v>
      </c>
      <c r="B1762" s="81">
        <f>IF('入力(貼付）'!A960="","",'入力(貼付）'!A960)</f>
      </c>
      <c r="C1762" s="81"/>
      <c r="D1762" s="81"/>
      <c r="E1762" s="82">
        <f>IF('入力(貼付）'!B960="","",'入力(貼付）'!B960)</f>
      </c>
      <c r="F1762" s="83"/>
      <c r="G1762" s="83"/>
      <c r="H1762" s="83"/>
      <c r="I1762" s="83"/>
      <c r="J1762" s="84"/>
      <c r="K1762" s="85">
        <f>IF('入力(貼付）'!C960="","",'入力(貼付）'!E960)</f>
      </c>
      <c r="L1762" s="86"/>
      <c r="M1762" s="86"/>
      <c r="N1762" s="86"/>
      <c r="O1762" s="86"/>
      <c r="P1762" s="87"/>
    </row>
    <row r="1763" spans="1:16" s="47" customFormat="1" ht="25.5" customHeight="1">
      <c r="A1763" s="23">
        <v>955</v>
      </c>
      <c r="B1763" s="81">
        <f>IF('入力(貼付）'!A961="","",'入力(貼付）'!A961)</f>
      </c>
      <c r="C1763" s="81"/>
      <c r="D1763" s="81"/>
      <c r="E1763" s="82">
        <f>IF('入力(貼付）'!B961="","",'入力(貼付）'!B961)</f>
      </c>
      <c r="F1763" s="83"/>
      <c r="G1763" s="83"/>
      <c r="H1763" s="83"/>
      <c r="I1763" s="83"/>
      <c r="J1763" s="84"/>
      <c r="K1763" s="85">
        <f>IF('入力(貼付）'!C961="","",'入力(貼付）'!E961)</f>
      </c>
      <c r="L1763" s="86"/>
      <c r="M1763" s="86"/>
      <c r="N1763" s="86"/>
      <c r="O1763" s="86"/>
      <c r="P1763" s="87"/>
    </row>
    <row r="1764" spans="1:16" s="47" customFormat="1" ht="25.5" customHeight="1">
      <c r="A1764" s="23">
        <v>956</v>
      </c>
      <c r="B1764" s="81">
        <f>IF('入力(貼付）'!A962="","",'入力(貼付）'!A962)</f>
      </c>
      <c r="C1764" s="81"/>
      <c r="D1764" s="81"/>
      <c r="E1764" s="82">
        <f>IF('入力(貼付）'!B962="","",'入力(貼付）'!B962)</f>
      </c>
      <c r="F1764" s="83"/>
      <c r="G1764" s="83"/>
      <c r="H1764" s="83"/>
      <c r="I1764" s="83"/>
      <c r="J1764" s="84"/>
      <c r="K1764" s="85">
        <f>IF('入力(貼付）'!C962="","",'入力(貼付）'!E962)</f>
      </c>
      <c r="L1764" s="86"/>
      <c r="M1764" s="86"/>
      <c r="N1764" s="86"/>
      <c r="O1764" s="86"/>
      <c r="P1764" s="87"/>
    </row>
    <row r="1765" spans="1:16" s="47" customFormat="1" ht="25.5" customHeight="1">
      <c r="A1765" s="23">
        <v>957</v>
      </c>
      <c r="B1765" s="81">
        <f>IF('入力(貼付）'!A963="","",'入力(貼付）'!A963)</f>
      </c>
      <c r="C1765" s="81"/>
      <c r="D1765" s="81"/>
      <c r="E1765" s="82">
        <f>IF('入力(貼付）'!B963="","",'入力(貼付）'!B963)</f>
      </c>
      <c r="F1765" s="83"/>
      <c r="G1765" s="83"/>
      <c r="H1765" s="83"/>
      <c r="I1765" s="83"/>
      <c r="J1765" s="84"/>
      <c r="K1765" s="85">
        <f>IF('入力(貼付）'!C963="","",'入力(貼付）'!E963)</f>
      </c>
      <c r="L1765" s="86"/>
      <c r="M1765" s="86"/>
      <c r="N1765" s="86"/>
      <c r="O1765" s="86"/>
      <c r="P1765" s="87"/>
    </row>
    <row r="1766" spans="1:16" s="47" customFormat="1" ht="25.5" customHeight="1">
      <c r="A1766" s="23">
        <v>958</v>
      </c>
      <c r="B1766" s="81">
        <f>IF('入力(貼付）'!A964="","",'入力(貼付）'!A964)</f>
      </c>
      <c r="C1766" s="81"/>
      <c r="D1766" s="81"/>
      <c r="E1766" s="82">
        <f>IF('入力(貼付）'!B964="","",'入力(貼付）'!B964)</f>
      </c>
      <c r="F1766" s="83"/>
      <c r="G1766" s="83"/>
      <c r="H1766" s="83"/>
      <c r="I1766" s="83"/>
      <c r="J1766" s="84"/>
      <c r="K1766" s="85">
        <f>IF('入力(貼付）'!C964="","",'入力(貼付）'!E964)</f>
      </c>
      <c r="L1766" s="86"/>
      <c r="M1766" s="86"/>
      <c r="N1766" s="86"/>
      <c r="O1766" s="86"/>
      <c r="P1766" s="87"/>
    </row>
    <row r="1767" spans="1:16" s="47" customFormat="1" ht="25.5" customHeight="1">
      <c r="A1767" s="23">
        <v>959</v>
      </c>
      <c r="B1767" s="81">
        <f>IF('入力(貼付）'!A965="","",'入力(貼付）'!A965)</f>
      </c>
      <c r="C1767" s="81"/>
      <c r="D1767" s="81"/>
      <c r="E1767" s="82">
        <f>IF('入力(貼付）'!B965="","",'入力(貼付）'!B965)</f>
      </c>
      <c r="F1767" s="83"/>
      <c r="G1767" s="83"/>
      <c r="H1767" s="83"/>
      <c r="I1767" s="83"/>
      <c r="J1767" s="84"/>
      <c r="K1767" s="85">
        <f>IF('入力(貼付）'!C965="","",'入力(貼付）'!E965)</f>
      </c>
      <c r="L1767" s="86"/>
      <c r="M1767" s="86"/>
      <c r="N1767" s="86"/>
      <c r="O1767" s="86"/>
      <c r="P1767" s="87"/>
    </row>
    <row r="1768" spans="1:16" s="47" customFormat="1" ht="25.5" customHeight="1">
      <c r="A1768" s="23">
        <v>960</v>
      </c>
      <c r="B1768" s="81">
        <f>IF('入力(貼付）'!A966="","",'入力(貼付）'!A966)</f>
      </c>
      <c r="C1768" s="81"/>
      <c r="D1768" s="81"/>
      <c r="E1768" s="82">
        <f>IF('入力(貼付）'!B966="","",'入力(貼付）'!B966)</f>
      </c>
      <c r="F1768" s="83"/>
      <c r="G1768" s="83"/>
      <c r="H1768" s="83"/>
      <c r="I1768" s="83"/>
      <c r="J1768" s="84"/>
      <c r="K1768" s="85">
        <f>IF('入力(貼付）'!C966="","",'入力(貼付）'!E966)</f>
      </c>
      <c r="L1768" s="86"/>
      <c r="M1768" s="86"/>
      <c r="N1768" s="86"/>
      <c r="O1768" s="86"/>
      <c r="P1768" s="87"/>
    </row>
    <row r="1769" spans="1:16" s="47" customFormat="1" ht="25.5" customHeight="1">
      <c r="A1769" s="88" t="s">
        <v>12</v>
      </c>
      <c r="B1769" s="89"/>
      <c r="C1769" s="89"/>
      <c r="D1769" s="90"/>
      <c r="E1769" s="91">
        <f>IF(COUNT(B1749:D1768)=0,"",COUNT(B1749:D1768))</f>
      </c>
      <c r="F1769" s="92"/>
      <c r="G1769" s="92"/>
      <c r="H1769" s="92"/>
      <c r="I1769" s="92"/>
      <c r="J1769" s="11" t="s">
        <v>6</v>
      </c>
      <c r="K1769" s="85">
        <f>IF(SUM(K1749:P1768)=0,"",SUM(K1749:P1768))</f>
      </c>
      <c r="L1769" s="86"/>
      <c r="M1769" s="86"/>
      <c r="N1769" s="86"/>
      <c r="O1769" s="86"/>
      <c r="P1769" s="87"/>
    </row>
    <row r="1770" spans="1:16" s="47" customFormat="1" ht="13.5">
      <c r="A1770" s="38" t="s">
        <v>36</v>
      </c>
      <c r="B1770" s="38"/>
      <c r="C1770" s="38"/>
      <c r="D1770" s="38"/>
      <c r="E1770" s="38"/>
      <c r="F1770" s="38"/>
      <c r="G1770" s="7"/>
      <c r="H1770" s="7"/>
      <c r="I1770" s="7"/>
      <c r="J1770" s="7"/>
      <c r="K1770" s="4"/>
      <c r="L1770" s="4"/>
      <c r="M1770" s="4"/>
      <c r="N1770" s="4"/>
      <c r="O1770" s="39"/>
      <c r="P1770" s="4"/>
    </row>
    <row r="1771" spans="1:16" s="47" customFormat="1" ht="13.5">
      <c r="A1771" s="38" t="s">
        <v>37</v>
      </c>
      <c r="B1771" s="38"/>
      <c r="C1771" s="38"/>
      <c r="D1771" s="38"/>
      <c r="E1771" s="38"/>
      <c r="F1771" s="38"/>
      <c r="G1771" s="7"/>
      <c r="H1771" s="7"/>
      <c r="I1771" s="7"/>
      <c r="J1771" s="7"/>
      <c r="K1771" s="4"/>
      <c r="L1771" s="4"/>
      <c r="M1771" s="4"/>
      <c r="N1771" s="4"/>
      <c r="O1771" s="39"/>
      <c r="P1771" s="4"/>
    </row>
    <row r="1772" spans="1:16" s="47" customFormat="1" ht="13.5">
      <c r="A1772" s="38" t="s">
        <v>38</v>
      </c>
      <c r="B1772" s="38"/>
      <c r="C1772" s="38"/>
      <c r="D1772" s="38"/>
      <c r="E1772" s="38"/>
      <c r="F1772" s="38"/>
      <c r="G1772" s="7"/>
      <c r="H1772" s="7"/>
      <c r="I1772" s="7"/>
      <c r="J1772" s="7"/>
      <c r="K1772" s="4"/>
      <c r="L1772" s="4"/>
      <c r="M1772" s="4"/>
      <c r="N1772" s="4"/>
      <c r="O1772" s="39"/>
      <c r="P1772" s="4"/>
    </row>
    <row r="1773" spans="1:16" s="47" customFormat="1" ht="13.5">
      <c r="A1773" s="40" t="s">
        <v>39</v>
      </c>
      <c r="B1773" s="7"/>
      <c r="C1773" s="7"/>
      <c r="D1773" s="7"/>
      <c r="E1773" s="7"/>
      <c r="F1773" s="7"/>
      <c r="G1773" s="70" t="s">
        <v>40</v>
      </c>
      <c r="H1773" s="70"/>
      <c r="I1773" s="70"/>
      <c r="J1773" s="70"/>
      <c r="K1773" s="70"/>
      <c r="L1773" s="70"/>
      <c r="M1773" s="70"/>
      <c r="N1773" s="70"/>
      <c r="O1773" s="70"/>
      <c r="P1773" s="70"/>
    </row>
    <row r="1774" spans="1:16" s="47" customFormat="1" ht="25.5" customHeight="1">
      <c r="A1774" s="70" t="s">
        <v>41</v>
      </c>
      <c r="B1774" s="70"/>
      <c r="C1774" s="70" t="s">
        <v>42</v>
      </c>
      <c r="D1774" s="70"/>
      <c r="E1774" s="41"/>
      <c r="F1774" s="41"/>
      <c r="G1774" s="93">
        <f>IF(E1769="","",'入力(貼付）'!$D$2)</f>
      </c>
      <c r="H1774" s="93"/>
      <c r="I1774" s="88"/>
      <c r="J1774" s="42" t="s">
        <v>6</v>
      </c>
      <c r="K1774" s="94">
        <f>IF(K1769="","",'入力(貼付）'!$E$2)</f>
      </c>
      <c r="L1774" s="95"/>
      <c r="M1774" s="95"/>
      <c r="N1774" s="95"/>
      <c r="O1774" s="95"/>
      <c r="P1774" s="43" t="s">
        <v>43</v>
      </c>
    </row>
    <row r="1775" spans="1:16" s="47" customFormat="1" ht="22.5" customHeight="1">
      <c r="A1775" s="93"/>
      <c r="B1775" s="93"/>
      <c r="C1775" s="96"/>
      <c r="D1775" s="96"/>
      <c r="E1775" s="44"/>
      <c r="F1775" s="44"/>
      <c r="G1775" s="45"/>
      <c r="H1775" s="44"/>
      <c r="I1775" s="4"/>
      <c r="J1775" s="4"/>
      <c r="K1775" s="4"/>
      <c r="L1775" s="4"/>
      <c r="M1775" s="4"/>
      <c r="N1775" s="4"/>
      <c r="O1775" s="45"/>
      <c r="P1775" s="4"/>
    </row>
    <row r="1776" spans="1:16" s="47" customFormat="1" ht="22.5" customHeight="1">
      <c r="A1776" s="93"/>
      <c r="B1776" s="93"/>
      <c r="C1776" s="96"/>
      <c r="D1776" s="96"/>
      <c r="E1776" s="46"/>
      <c r="F1776" s="46"/>
      <c r="G1776" s="61" t="s">
        <v>92</v>
      </c>
      <c r="H1776" s="61"/>
      <c r="I1776" s="61"/>
      <c r="J1776" s="69">
        <f>IF(B1749="","",$J$37)</f>
      </c>
      <c r="K1776" s="69"/>
      <c r="L1776" s="69"/>
      <c r="M1776" s="69"/>
      <c r="N1776" s="69"/>
      <c r="O1776" s="69"/>
      <c r="P1776" s="69"/>
    </row>
    <row r="1777" spans="1:16" s="47" customFormat="1" ht="13.5">
      <c r="A1777" s="71" t="s">
        <v>90</v>
      </c>
      <c r="B1777" s="71"/>
      <c r="C1777" s="71"/>
      <c r="D1777" s="71"/>
      <c r="E1777" s="71"/>
      <c r="F1777" s="71"/>
      <c r="G1777" s="71"/>
      <c r="H1777" s="9"/>
      <c r="I1777" s="4"/>
      <c r="J1777" s="4"/>
      <c r="K1777" s="4"/>
      <c r="L1777" s="4"/>
      <c r="M1777" s="7" t="s">
        <v>15</v>
      </c>
      <c r="N1777" s="4"/>
      <c r="O1777" s="5"/>
      <c r="P1777" s="2"/>
    </row>
    <row r="1778" spans="1:16" s="47" customFormat="1" ht="13.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</row>
    <row r="1779" spans="1:111" s="1" customFormat="1" ht="24">
      <c r="A1779" s="72" t="s">
        <v>0</v>
      </c>
      <c r="B1779" s="72"/>
      <c r="C1779" s="72"/>
      <c r="D1779" s="72"/>
      <c r="E1779" s="72"/>
      <c r="F1779" s="72"/>
      <c r="G1779" s="72"/>
      <c r="H1779" s="72"/>
      <c r="I1779" s="72"/>
      <c r="J1779" s="72"/>
      <c r="K1779" s="72"/>
      <c r="L1779" s="72"/>
      <c r="M1779" s="72"/>
      <c r="N1779" s="72"/>
      <c r="O1779" s="72"/>
      <c r="P1779" s="72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  <c r="AY1779" s="3"/>
      <c r="AZ1779" s="3"/>
      <c r="BA1779" s="3"/>
      <c r="BB1779" s="3"/>
      <c r="BC1779" s="3"/>
      <c r="BD1779" s="3"/>
      <c r="BE1779" s="3"/>
      <c r="BF1779" s="3"/>
      <c r="BG1779" s="3"/>
      <c r="BH1779" s="3"/>
      <c r="BI1779" s="3"/>
      <c r="BJ1779" s="3"/>
      <c r="BK1779" s="3"/>
      <c r="BL1779" s="3"/>
      <c r="BM1779" s="3"/>
      <c r="BN1779" s="3"/>
      <c r="BO1779" s="3"/>
      <c r="BP1779" s="3"/>
      <c r="BQ1779" s="3"/>
      <c r="BR1779" s="3"/>
      <c r="BS1779" s="3"/>
      <c r="BT1779" s="3"/>
      <c r="BU1779" s="3"/>
      <c r="BV1779" s="3"/>
      <c r="BW1779" s="3"/>
      <c r="BX1779" s="3"/>
      <c r="BY1779" s="3"/>
      <c r="BZ1779" s="3"/>
      <c r="CA1779" s="3"/>
      <c r="CB1779" s="3"/>
      <c r="CC1779" s="3"/>
      <c r="CD1779" s="3"/>
      <c r="CE1779" s="3"/>
      <c r="CF1779" s="3"/>
      <c r="CG1779" s="3"/>
      <c r="CH1779" s="3"/>
      <c r="CI1779" s="3"/>
      <c r="CJ1779" s="3"/>
      <c r="CK1779" s="3"/>
      <c r="CL1779" s="3"/>
      <c r="CM1779" s="3"/>
      <c r="CN1779" s="3"/>
      <c r="CO1779" s="3"/>
      <c r="CP1779" s="3"/>
      <c r="CQ1779" s="3"/>
      <c r="CR1779" s="3"/>
      <c r="CS1779" s="3"/>
      <c r="CT1779" s="3"/>
      <c r="CU1779" s="3"/>
      <c r="CV1779" s="3"/>
      <c r="CW1779" s="3"/>
      <c r="CX1779" s="3"/>
      <c r="CY1779" s="3"/>
      <c r="CZ1779" s="3"/>
      <c r="DA1779" s="3"/>
      <c r="DB1779" s="3"/>
      <c r="DC1779" s="3"/>
      <c r="DD1779" s="3"/>
      <c r="DE1779" s="3"/>
      <c r="DF1779" s="3"/>
      <c r="DG1779" s="3"/>
    </row>
    <row r="1780" spans="1:16" s="47" customFormat="1" ht="13.5">
      <c r="A1780" s="6"/>
      <c r="B1780" s="6"/>
      <c r="C1780" s="6"/>
      <c r="D1780" s="2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2"/>
      <c r="P1780" s="4"/>
    </row>
    <row r="1781" spans="1:16" s="47" customFormat="1" ht="22.5" customHeight="1">
      <c r="A1781" s="73" t="s">
        <v>10</v>
      </c>
      <c r="B1781" s="73"/>
      <c r="C1781" s="73"/>
      <c r="D1781" s="73"/>
      <c r="E1781" s="74" t="s">
        <v>8</v>
      </c>
      <c r="F1781" s="74"/>
      <c r="G1781" s="74"/>
      <c r="H1781" s="74" t="s">
        <v>1</v>
      </c>
      <c r="I1781" s="74"/>
      <c r="J1781" s="74"/>
      <c r="K1781" s="74" t="s">
        <v>13</v>
      </c>
      <c r="L1781" s="74"/>
      <c r="M1781" s="74"/>
      <c r="N1781" s="74" t="s">
        <v>3</v>
      </c>
      <c r="O1781" s="74"/>
      <c r="P1781" s="74"/>
    </row>
    <row r="1782" spans="1:16" s="47" customFormat="1" ht="25.5" customHeight="1">
      <c r="A1782" s="75">
        <f>IF($M1782="","",'入力(貼付）'!$A$2)</f>
      </c>
      <c r="B1782" s="75"/>
      <c r="C1782" s="75"/>
      <c r="D1782" s="75"/>
      <c r="E1782" s="76">
        <f>IF($M1782="","",'入力(貼付）'!$B$2)</f>
      </c>
      <c r="F1782" s="76"/>
      <c r="G1782" s="76"/>
      <c r="H1782" s="76">
        <f>IF($M1782="","",'入力(貼付）'!$C$2)</f>
      </c>
      <c r="I1782" s="76"/>
      <c r="J1782" s="76"/>
      <c r="K1782" s="37">
        <f>IF($M1782="","",49)</f>
      </c>
      <c r="L1782" s="26" t="s">
        <v>26</v>
      </c>
      <c r="M1782" s="36">
        <f>IF('入力(貼付）'!$F$2&lt;49,"",'入力(貼付）'!$F$2)</f>
      </c>
      <c r="N1782" s="77">
        <f>IF(K1782="","",30)</f>
      </c>
      <c r="O1782" s="77"/>
      <c r="P1782" s="77"/>
    </row>
    <row r="1783" spans="1:16" s="47" customFormat="1" ht="25.5" customHeight="1">
      <c r="A1783" s="74" t="s">
        <v>2</v>
      </c>
      <c r="B1783" s="74"/>
      <c r="C1783" s="74"/>
      <c r="D1783" s="74"/>
      <c r="E1783" s="78">
        <f>IF(M1782="","",$E$7)</f>
      </c>
      <c r="F1783" s="79"/>
      <c r="G1783" s="79"/>
      <c r="H1783" s="79"/>
      <c r="I1783" s="79"/>
      <c r="J1783" s="79"/>
      <c r="K1783" s="79"/>
      <c r="L1783" s="79"/>
      <c r="M1783" s="79"/>
      <c r="N1783" s="79"/>
      <c r="O1783" s="79"/>
      <c r="P1783" s="80"/>
    </row>
    <row r="1784" spans="1:16" s="47" customFormat="1" ht="16.5" customHeight="1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2"/>
      <c r="P1784" s="10" t="s">
        <v>14</v>
      </c>
    </row>
    <row r="1785" spans="1:16" s="47" customFormat="1" ht="22.5" customHeight="1">
      <c r="A1785" s="8" t="s">
        <v>4</v>
      </c>
      <c r="B1785" s="70" t="s">
        <v>7</v>
      </c>
      <c r="C1785" s="70"/>
      <c r="D1785" s="70"/>
      <c r="E1785" s="70" t="s">
        <v>9</v>
      </c>
      <c r="F1785" s="70"/>
      <c r="G1785" s="70"/>
      <c r="H1785" s="70"/>
      <c r="I1785" s="70"/>
      <c r="J1785" s="70"/>
      <c r="K1785" s="70" t="s">
        <v>5</v>
      </c>
      <c r="L1785" s="70"/>
      <c r="M1785" s="70"/>
      <c r="N1785" s="70"/>
      <c r="O1785" s="70"/>
      <c r="P1785" s="70"/>
    </row>
    <row r="1786" spans="1:16" s="47" customFormat="1" ht="25.5" customHeight="1">
      <c r="A1786" s="23">
        <v>961</v>
      </c>
      <c r="B1786" s="81">
        <f>IF('入力(貼付）'!A967="","",'入力(貼付）'!A967)</f>
      </c>
      <c r="C1786" s="81"/>
      <c r="D1786" s="81"/>
      <c r="E1786" s="82">
        <f>IF('入力(貼付）'!B967="","",'入力(貼付）'!B967)</f>
      </c>
      <c r="F1786" s="83"/>
      <c r="G1786" s="83"/>
      <c r="H1786" s="83"/>
      <c r="I1786" s="83"/>
      <c r="J1786" s="84"/>
      <c r="K1786" s="85">
        <f>IF('入力(貼付）'!C967="","",'入力(貼付）'!E967)</f>
      </c>
      <c r="L1786" s="86"/>
      <c r="M1786" s="86"/>
      <c r="N1786" s="86"/>
      <c r="O1786" s="86"/>
      <c r="P1786" s="87"/>
    </row>
    <row r="1787" spans="1:16" s="47" customFormat="1" ht="25.5" customHeight="1">
      <c r="A1787" s="23">
        <v>962</v>
      </c>
      <c r="B1787" s="81">
        <f>IF('入力(貼付）'!A968="","",'入力(貼付）'!A968)</f>
      </c>
      <c r="C1787" s="81"/>
      <c r="D1787" s="81"/>
      <c r="E1787" s="82">
        <f>IF('入力(貼付）'!B968="","",'入力(貼付）'!B968)</f>
      </c>
      <c r="F1787" s="83"/>
      <c r="G1787" s="83"/>
      <c r="H1787" s="83"/>
      <c r="I1787" s="83"/>
      <c r="J1787" s="84"/>
      <c r="K1787" s="85">
        <f>IF('入力(貼付）'!C968="","",'入力(貼付）'!E968)</f>
      </c>
      <c r="L1787" s="86"/>
      <c r="M1787" s="86"/>
      <c r="N1787" s="86"/>
      <c r="O1787" s="86"/>
      <c r="P1787" s="87"/>
    </row>
    <row r="1788" spans="1:16" s="47" customFormat="1" ht="25.5" customHeight="1">
      <c r="A1788" s="23">
        <v>963</v>
      </c>
      <c r="B1788" s="81">
        <f>IF('入力(貼付）'!A969="","",'入力(貼付）'!A969)</f>
      </c>
      <c r="C1788" s="81"/>
      <c r="D1788" s="81"/>
      <c r="E1788" s="82">
        <f>IF('入力(貼付）'!B969="","",'入力(貼付）'!B969)</f>
      </c>
      <c r="F1788" s="83"/>
      <c r="G1788" s="83"/>
      <c r="H1788" s="83"/>
      <c r="I1788" s="83"/>
      <c r="J1788" s="84"/>
      <c r="K1788" s="85">
        <f>IF('入力(貼付）'!C969="","",'入力(貼付）'!E969)</f>
      </c>
      <c r="L1788" s="86"/>
      <c r="M1788" s="86"/>
      <c r="N1788" s="86"/>
      <c r="O1788" s="86"/>
      <c r="P1788" s="87"/>
    </row>
    <row r="1789" spans="1:16" s="47" customFormat="1" ht="25.5" customHeight="1">
      <c r="A1789" s="23">
        <v>964</v>
      </c>
      <c r="B1789" s="81">
        <f>IF('入力(貼付）'!A970="","",'入力(貼付）'!A970)</f>
      </c>
      <c r="C1789" s="81"/>
      <c r="D1789" s="81"/>
      <c r="E1789" s="82">
        <f>IF('入力(貼付）'!B970="","",'入力(貼付）'!B970)</f>
      </c>
      <c r="F1789" s="83"/>
      <c r="G1789" s="83"/>
      <c r="H1789" s="83"/>
      <c r="I1789" s="83"/>
      <c r="J1789" s="84"/>
      <c r="K1789" s="85">
        <f>IF('入力(貼付）'!C970="","",'入力(貼付）'!E970)</f>
      </c>
      <c r="L1789" s="86"/>
      <c r="M1789" s="86"/>
      <c r="N1789" s="86"/>
      <c r="O1789" s="86"/>
      <c r="P1789" s="87"/>
    </row>
    <row r="1790" spans="1:16" s="47" customFormat="1" ht="25.5" customHeight="1">
      <c r="A1790" s="23">
        <v>965</v>
      </c>
      <c r="B1790" s="81">
        <f>IF('入力(貼付）'!A971="","",'入力(貼付）'!A971)</f>
      </c>
      <c r="C1790" s="81"/>
      <c r="D1790" s="81"/>
      <c r="E1790" s="82">
        <f>IF('入力(貼付）'!B971="","",'入力(貼付）'!B971)</f>
      </c>
      <c r="F1790" s="83"/>
      <c r="G1790" s="83"/>
      <c r="H1790" s="83"/>
      <c r="I1790" s="83"/>
      <c r="J1790" s="84"/>
      <c r="K1790" s="85">
        <f>IF('入力(貼付）'!C971="","",'入力(貼付）'!E971)</f>
      </c>
      <c r="L1790" s="86"/>
      <c r="M1790" s="86"/>
      <c r="N1790" s="86"/>
      <c r="O1790" s="86"/>
      <c r="P1790" s="87"/>
    </row>
    <row r="1791" spans="1:16" s="47" customFormat="1" ht="25.5" customHeight="1">
      <c r="A1791" s="23">
        <v>966</v>
      </c>
      <c r="B1791" s="81">
        <f>IF('入力(貼付）'!A972="","",'入力(貼付）'!A972)</f>
      </c>
      <c r="C1791" s="81"/>
      <c r="D1791" s="81"/>
      <c r="E1791" s="82">
        <f>IF('入力(貼付）'!B972="","",'入力(貼付）'!B972)</f>
      </c>
      <c r="F1791" s="83"/>
      <c r="G1791" s="83"/>
      <c r="H1791" s="83"/>
      <c r="I1791" s="83"/>
      <c r="J1791" s="84"/>
      <c r="K1791" s="85">
        <f>IF('入力(貼付）'!C972="","",'入力(貼付）'!E972)</f>
      </c>
      <c r="L1791" s="86"/>
      <c r="M1791" s="86"/>
      <c r="N1791" s="86"/>
      <c r="O1791" s="86"/>
      <c r="P1791" s="87"/>
    </row>
    <row r="1792" spans="1:16" s="47" customFormat="1" ht="25.5" customHeight="1">
      <c r="A1792" s="23">
        <v>967</v>
      </c>
      <c r="B1792" s="81">
        <f>IF('入力(貼付）'!A973="","",'入力(貼付）'!A973)</f>
      </c>
      <c r="C1792" s="81"/>
      <c r="D1792" s="81"/>
      <c r="E1792" s="82">
        <f>IF('入力(貼付）'!B973="","",'入力(貼付）'!B973)</f>
      </c>
      <c r="F1792" s="83"/>
      <c r="G1792" s="83"/>
      <c r="H1792" s="83"/>
      <c r="I1792" s="83"/>
      <c r="J1792" s="84"/>
      <c r="K1792" s="85">
        <f>IF('入力(貼付）'!C973="","",'入力(貼付）'!E973)</f>
      </c>
      <c r="L1792" s="86"/>
      <c r="M1792" s="86"/>
      <c r="N1792" s="86"/>
      <c r="O1792" s="86"/>
      <c r="P1792" s="87"/>
    </row>
    <row r="1793" spans="1:16" s="47" customFormat="1" ht="25.5" customHeight="1">
      <c r="A1793" s="23">
        <v>968</v>
      </c>
      <c r="B1793" s="81">
        <f>IF('入力(貼付）'!A974="","",'入力(貼付）'!A974)</f>
      </c>
      <c r="C1793" s="81"/>
      <c r="D1793" s="81"/>
      <c r="E1793" s="82">
        <f>IF('入力(貼付）'!B974="","",'入力(貼付）'!B974)</f>
      </c>
      <c r="F1793" s="83"/>
      <c r="G1793" s="83"/>
      <c r="H1793" s="83"/>
      <c r="I1793" s="83"/>
      <c r="J1793" s="84"/>
      <c r="K1793" s="85">
        <f>IF('入力(貼付）'!C974="","",'入力(貼付）'!E974)</f>
      </c>
      <c r="L1793" s="86"/>
      <c r="M1793" s="86"/>
      <c r="N1793" s="86"/>
      <c r="O1793" s="86"/>
      <c r="P1793" s="87"/>
    </row>
    <row r="1794" spans="1:16" s="47" customFormat="1" ht="25.5" customHeight="1">
      <c r="A1794" s="23">
        <v>969</v>
      </c>
      <c r="B1794" s="81">
        <f>IF('入力(貼付）'!A975="","",'入力(貼付）'!A975)</f>
      </c>
      <c r="C1794" s="81"/>
      <c r="D1794" s="81"/>
      <c r="E1794" s="82">
        <f>IF('入力(貼付）'!B975="","",'入力(貼付）'!B975)</f>
      </c>
      <c r="F1794" s="83"/>
      <c r="G1794" s="83"/>
      <c r="H1794" s="83"/>
      <c r="I1794" s="83"/>
      <c r="J1794" s="84"/>
      <c r="K1794" s="85">
        <f>IF('入力(貼付）'!C975="","",'入力(貼付）'!E975)</f>
      </c>
      <c r="L1794" s="86"/>
      <c r="M1794" s="86"/>
      <c r="N1794" s="86"/>
      <c r="O1794" s="86"/>
      <c r="P1794" s="87"/>
    </row>
    <row r="1795" spans="1:16" s="47" customFormat="1" ht="25.5" customHeight="1">
      <c r="A1795" s="23">
        <v>970</v>
      </c>
      <c r="B1795" s="81">
        <f>IF('入力(貼付）'!A976="","",'入力(貼付）'!A976)</f>
      </c>
      <c r="C1795" s="81"/>
      <c r="D1795" s="81"/>
      <c r="E1795" s="82">
        <f>IF('入力(貼付）'!B976="","",'入力(貼付）'!B976)</f>
      </c>
      <c r="F1795" s="83"/>
      <c r="G1795" s="83"/>
      <c r="H1795" s="83"/>
      <c r="I1795" s="83"/>
      <c r="J1795" s="84"/>
      <c r="K1795" s="85">
        <f>IF('入力(貼付）'!C976="","",'入力(貼付）'!E976)</f>
      </c>
      <c r="L1795" s="86"/>
      <c r="M1795" s="86"/>
      <c r="N1795" s="86"/>
      <c r="O1795" s="86"/>
      <c r="P1795" s="87"/>
    </row>
    <row r="1796" spans="1:16" s="47" customFormat="1" ht="25.5" customHeight="1">
      <c r="A1796" s="23">
        <v>971</v>
      </c>
      <c r="B1796" s="81">
        <f>IF('入力(貼付）'!A977="","",'入力(貼付）'!A977)</f>
      </c>
      <c r="C1796" s="81"/>
      <c r="D1796" s="81"/>
      <c r="E1796" s="82">
        <f>IF('入力(貼付）'!B977="","",'入力(貼付）'!B977)</f>
      </c>
      <c r="F1796" s="83"/>
      <c r="G1796" s="83"/>
      <c r="H1796" s="83"/>
      <c r="I1796" s="83"/>
      <c r="J1796" s="84"/>
      <c r="K1796" s="85">
        <f>IF('入力(貼付）'!C977="","",'入力(貼付）'!E977)</f>
      </c>
      <c r="L1796" s="86"/>
      <c r="M1796" s="86"/>
      <c r="N1796" s="86"/>
      <c r="O1796" s="86"/>
      <c r="P1796" s="87"/>
    </row>
    <row r="1797" spans="1:16" s="47" customFormat="1" ht="25.5" customHeight="1">
      <c r="A1797" s="23">
        <v>972</v>
      </c>
      <c r="B1797" s="81">
        <f>IF('入力(貼付）'!A978="","",'入力(貼付）'!A978)</f>
      </c>
      <c r="C1797" s="81"/>
      <c r="D1797" s="81"/>
      <c r="E1797" s="82">
        <f>IF('入力(貼付）'!B978="","",'入力(貼付）'!B978)</f>
      </c>
      <c r="F1797" s="83"/>
      <c r="G1797" s="83"/>
      <c r="H1797" s="83"/>
      <c r="I1797" s="83"/>
      <c r="J1797" s="84"/>
      <c r="K1797" s="85">
        <f>IF('入力(貼付）'!C978="","",'入力(貼付）'!E978)</f>
      </c>
      <c r="L1797" s="86"/>
      <c r="M1797" s="86"/>
      <c r="N1797" s="86"/>
      <c r="O1797" s="86"/>
      <c r="P1797" s="87"/>
    </row>
    <row r="1798" spans="1:16" s="47" customFormat="1" ht="25.5" customHeight="1">
      <c r="A1798" s="23">
        <v>973</v>
      </c>
      <c r="B1798" s="81">
        <f>IF('入力(貼付）'!A979="","",'入力(貼付）'!A979)</f>
      </c>
      <c r="C1798" s="81"/>
      <c r="D1798" s="81"/>
      <c r="E1798" s="82">
        <f>IF('入力(貼付）'!B979="","",'入力(貼付）'!B979)</f>
      </c>
      <c r="F1798" s="83"/>
      <c r="G1798" s="83"/>
      <c r="H1798" s="83"/>
      <c r="I1798" s="83"/>
      <c r="J1798" s="84"/>
      <c r="K1798" s="85">
        <f>IF('入力(貼付）'!C979="","",'入力(貼付）'!E979)</f>
      </c>
      <c r="L1798" s="86"/>
      <c r="M1798" s="86"/>
      <c r="N1798" s="86"/>
      <c r="O1798" s="86"/>
      <c r="P1798" s="87"/>
    </row>
    <row r="1799" spans="1:16" s="47" customFormat="1" ht="25.5" customHeight="1">
      <c r="A1799" s="23">
        <v>974</v>
      </c>
      <c r="B1799" s="81">
        <f>IF('入力(貼付）'!A980="","",'入力(貼付）'!A980)</f>
      </c>
      <c r="C1799" s="81"/>
      <c r="D1799" s="81"/>
      <c r="E1799" s="82">
        <f>IF('入力(貼付）'!B980="","",'入力(貼付）'!B980)</f>
      </c>
      <c r="F1799" s="83"/>
      <c r="G1799" s="83"/>
      <c r="H1799" s="83"/>
      <c r="I1799" s="83"/>
      <c r="J1799" s="84"/>
      <c r="K1799" s="85">
        <f>IF('入力(貼付）'!C980="","",'入力(貼付）'!E980)</f>
      </c>
      <c r="L1799" s="86"/>
      <c r="M1799" s="86"/>
      <c r="N1799" s="86"/>
      <c r="O1799" s="86"/>
      <c r="P1799" s="87"/>
    </row>
    <row r="1800" spans="1:16" s="47" customFormat="1" ht="25.5" customHeight="1">
      <c r="A1800" s="23">
        <v>975</v>
      </c>
      <c r="B1800" s="81">
        <f>IF('入力(貼付）'!A981="","",'入力(貼付）'!A981)</f>
      </c>
      <c r="C1800" s="81"/>
      <c r="D1800" s="81"/>
      <c r="E1800" s="82">
        <f>IF('入力(貼付）'!B981="","",'入力(貼付）'!B981)</f>
      </c>
      <c r="F1800" s="83"/>
      <c r="G1800" s="83"/>
      <c r="H1800" s="83"/>
      <c r="I1800" s="83"/>
      <c r="J1800" s="84"/>
      <c r="K1800" s="85">
        <f>IF('入力(貼付）'!C981="","",'入力(貼付）'!E981)</f>
      </c>
      <c r="L1800" s="86"/>
      <c r="M1800" s="86"/>
      <c r="N1800" s="86"/>
      <c r="O1800" s="86"/>
      <c r="P1800" s="87"/>
    </row>
    <row r="1801" spans="1:16" s="47" customFormat="1" ht="25.5" customHeight="1">
      <c r="A1801" s="23">
        <v>976</v>
      </c>
      <c r="B1801" s="81">
        <f>IF('入力(貼付）'!A982="","",'入力(貼付）'!A982)</f>
      </c>
      <c r="C1801" s="81"/>
      <c r="D1801" s="81"/>
      <c r="E1801" s="82">
        <f>IF('入力(貼付）'!B982="","",'入力(貼付）'!B982)</f>
      </c>
      <c r="F1801" s="83"/>
      <c r="G1801" s="83"/>
      <c r="H1801" s="83"/>
      <c r="I1801" s="83"/>
      <c r="J1801" s="84"/>
      <c r="K1801" s="85">
        <f>IF('入力(貼付）'!C982="","",'入力(貼付）'!E982)</f>
      </c>
      <c r="L1801" s="86"/>
      <c r="M1801" s="86"/>
      <c r="N1801" s="86"/>
      <c r="O1801" s="86"/>
      <c r="P1801" s="87"/>
    </row>
    <row r="1802" spans="1:16" s="47" customFormat="1" ht="25.5" customHeight="1">
      <c r="A1802" s="23">
        <v>977</v>
      </c>
      <c r="B1802" s="81">
        <f>IF('入力(貼付）'!A983="","",'入力(貼付）'!A983)</f>
      </c>
      <c r="C1802" s="81"/>
      <c r="D1802" s="81"/>
      <c r="E1802" s="82">
        <f>IF('入力(貼付）'!B983="","",'入力(貼付）'!B983)</f>
      </c>
      <c r="F1802" s="83"/>
      <c r="G1802" s="83"/>
      <c r="H1802" s="83"/>
      <c r="I1802" s="83"/>
      <c r="J1802" s="84"/>
      <c r="K1802" s="85">
        <f>IF('入力(貼付）'!C983="","",'入力(貼付）'!E983)</f>
      </c>
      <c r="L1802" s="86"/>
      <c r="M1802" s="86"/>
      <c r="N1802" s="86"/>
      <c r="O1802" s="86"/>
      <c r="P1802" s="87"/>
    </row>
    <row r="1803" spans="1:16" s="47" customFormat="1" ht="25.5" customHeight="1">
      <c r="A1803" s="23">
        <v>978</v>
      </c>
      <c r="B1803" s="81">
        <f>IF('入力(貼付）'!A984="","",'入力(貼付）'!A984)</f>
      </c>
      <c r="C1803" s="81"/>
      <c r="D1803" s="81"/>
      <c r="E1803" s="82">
        <f>IF('入力(貼付）'!B984="","",'入力(貼付）'!B984)</f>
      </c>
      <c r="F1803" s="83"/>
      <c r="G1803" s="83"/>
      <c r="H1803" s="83"/>
      <c r="I1803" s="83"/>
      <c r="J1803" s="84"/>
      <c r="K1803" s="85">
        <f>IF('入力(貼付）'!C984="","",'入力(貼付）'!E984)</f>
      </c>
      <c r="L1803" s="86"/>
      <c r="M1803" s="86"/>
      <c r="N1803" s="86"/>
      <c r="O1803" s="86"/>
      <c r="P1803" s="87"/>
    </row>
    <row r="1804" spans="1:16" s="47" customFormat="1" ht="25.5" customHeight="1">
      <c r="A1804" s="23">
        <v>979</v>
      </c>
      <c r="B1804" s="81">
        <f>IF('入力(貼付）'!A985="","",'入力(貼付）'!A985)</f>
      </c>
      <c r="C1804" s="81"/>
      <c r="D1804" s="81"/>
      <c r="E1804" s="82">
        <f>IF('入力(貼付）'!B985="","",'入力(貼付）'!B985)</f>
      </c>
      <c r="F1804" s="83"/>
      <c r="G1804" s="83"/>
      <c r="H1804" s="83"/>
      <c r="I1804" s="83"/>
      <c r="J1804" s="84"/>
      <c r="K1804" s="85">
        <f>IF('入力(貼付）'!C985="","",'入力(貼付）'!E985)</f>
      </c>
      <c r="L1804" s="86"/>
      <c r="M1804" s="86"/>
      <c r="N1804" s="86"/>
      <c r="O1804" s="86"/>
      <c r="P1804" s="87"/>
    </row>
    <row r="1805" spans="1:16" s="47" customFormat="1" ht="25.5" customHeight="1">
      <c r="A1805" s="23">
        <v>980</v>
      </c>
      <c r="B1805" s="81">
        <f>IF('入力(貼付）'!A986="","",'入力(貼付）'!A986)</f>
      </c>
      <c r="C1805" s="81"/>
      <c r="D1805" s="81"/>
      <c r="E1805" s="82">
        <f>IF('入力(貼付）'!B986="","",'入力(貼付）'!B986)</f>
      </c>
      <c r="F1805" s="83"/>
      <c r="G1805" s="83"/>
      <c r="H1805" s="83"/>
      <c r="I1805" s="83"/>
      <c r="J1805" s="84"/>
      <c r="K1805" s="85">
        <f>IF('入力(貼付）'!C986="","",'入力(貼付）'!E986)</f>
      </c>
      <c r="L1805" s="86"/>
      <c r="M1805" s="86"/>
      <c r="N1805" s="86"/>
      <c r="O1805" s="86"/>
      <c r="P1805" s="87"/>
    </row>
    <row r="1806" spans="1:16" s="47" customFormat="1" ht="25.5" customHeight="1">
      <c r="A1806" s="88" t="s">
        <v>12</v>
      </c>
      <c r="B1806" s="89"/>
      <c r="C1806" s="89"/>
      <c r="D1806" s="90"/>
      <c r="E1806" s="91">
        <f>IF(COUNT(B1786:D1805)=0,"",COUNT(B1786:D1805))</f>
      </c>
      <c r="F1806" s="92"/>
      <c r="G1806" s="92"/>
      <c r="H1806" s="92"/>
      <c r="I1806" s="92"/>
      <c r="J1806" s="11" t="s">
        <v>6</v>
      </c>
      <c r="K1806" s="85">
        <f>IF(SUM(K1786:P1805)=0,"",SUM(K1786:P1805))</f>
      </c>
      <c r="L1806" s="86"/>
      <c r="M1806" s="86"/>
      <c r="N1806" s="86"/>
      <c r="O1806" s="86"/>
      <c r="P1806" s="87"/>
    </row>
    <row r="1807" spans="1:16" s="47" customFormat="1" ht="13.5">
      <c r="A1807" s="38" t="s">
        <v>36</v>
      </c>
      <c r="B1807" s="38"/>
      <c r="C1807" s="38"/>
      <c r="D1807" s="38"/>
      <c r="E1807" s="38"/>
      <c r="F1807" s="38"/>
      <c r="G1807" s="7"/>
      <c r="H1807" s="7"/>
      <c r="I1807" s="7"/>
      <c r="J1807" s="7"/>
      <c r="K1807" s="4"/>
      <c r="L1807" s="4"/>
      <c r="M1807" s="4"/>
      <c r="N1807" s="4"/>
      <c r="O1807" s="39"/>
      <c r="P1807" s="4"/>
    </row>
    <row r="1808" spans="1:16" s="47" customFormat="1" ht="13.5">
      <c r="A1808" s="38" t="s">
        <v>37</v>
      </c>
      <c r="B1808" s="38"/>
      <c r="C1808" s="38"/>
      <c r="D1808" s="38"/>
      <c r="E1808" s="38"/>
      <c r="F1808" s="38"/>
      <c r="G1808" s="7"/>
      <c r="H1808" s="7"/>
      <c r="I1808" s="7"/>
      <c r="J1808" s="7"/>
      <c r="K1808" s="4"/>
      <c r="L1808" s="4"/>
      <c r="M1808" s="4"/>
      <c r="N1808" s="4"/>
      <c r="O1808" s="39"/>
      <c r="P1808" s="4"/>
    </row>
    <row r="1809" spans="1:16" s="47" customFormat="1" ht="13.5">
      <c r="A1809" s="38" t="s">
        <v>38</v>
      </c>
      <c r="B1809" s="38"/>
      <c r="C1809" s="38"/>
      <c r="D1809" s="38"/>
      <c r="E1809" s="38"/>
      <c r="F1809" s="38"/>
      <c r="G1809" s="7"/>
      <c r="H1809" s="7"/>
      <c r="I1809" s="7"/>
      <c r="J1809" s="7"/>
      <c r="K1809" s="4"/>
      <c r="L1809" s="4"/>
      <c r="M1809" s="4"/>
      <c r="N1809" s="4"/>
      <c r="O1809" s="39"/>
      <c r="P1809" s="4"/>
    </row>
    <row r="1810" spans="1:16" s="47" customFormat="1" ht="13.5">
      <c r="A1810" s="40" t="s">
        <v>39</v>
      </c>
      <c r="B1810" s="7"/>
      <c r="C1810" s="7"/>
      <c r="D1810" s="7"/>
      <c r="E1810" s="7"/>
      <c r="F1810" s="7"/>
      <c r="G1810" s="70" t="s">
        <v>40</v>
      </c>
      <c r="H1810" s="70"/>
      <c r="I1810" s="70"/>
      <c r="J1810" s="70"/>
      <c r="K1810" s="70"/>
      <c r="L1810" s="70"/>
      <c r="M1810" s="70"/>
      <c r="N1810" s="70"/>
      <c r="O1810" s="70"/>
      <c r="P1810" s="70"/>
    </row>
    <row r="1811" spans="1:16" s="47" customFormat="1" ht="25.5" customHeight="1">
      <c r="A1811" s="70" t="s">
        <v>41</v>
      </c>
      <c r="B1811" s="70"/>
      <c r="C1811" s="70" t="s">
        <v>42</v>
      </c>
      <c r="D1811" s="70"/>
      <c r="E1811" s="41"/>
      <c r="F1811" s="41"/>
      <c r="G1811" s="93">
        <f>IF(E1806="","",'入力(貼付）'!$D$2)</f>
      </c>
      <c r="H1811" s="93"/>
      <c r="I1811" s="88"/>
      <c r="J1811" s="42" t="s">
        <v>6</v>
      </c>
      <c r="K1811" s="94">
        <f>IF(K1806="","",'入力(貼付）'!$E$2)</f>
      </c>
      <c r="L1811" s="95"/>
      <c r="M1811" s="95"/>
      <c r="N1811" s="95"/>
      <c r="O1811" s="95"/>
      <c r="P1811" s="43" t="s">
        <v>43</v>
      </c>
    </row>
    <row r="1812" spans="1:16" s="47" customFormat="1" ht="22.5" customHeight="1">
      <c r="A1812" s="93"/>
      <c r="B1812" s="93"/>
      <c r="C1812" s="96"/>
      <c r="D1812" s="96"/>
      <c r="E1812" s="44"/>
      <c r="F1812" s="44"/>
      <c r="G1812" s="45"/>
      <c r="H1812" s="44"/>
      <c r="I1812" s="4"/>
      <c r="J1812" s="4"/>
      <c r="K1812" s="4"/>
      <c r="L1812" s="4"/>
      <c r="M1812" s="4"/>
      <c r="N1812" s="4"/>
      <c r="O1812" s="45"/>
      <c r="P1812" s="4"/>
    </row>
    <row r="1813" spans="1:16" s="47" customFormat="1" ht="22.5" customHeight="1">
      <c r="A1813" s="93"/>
      <c r="B1813" s="93"/>
      <c r="C1813" s="96"/>
      <c r="D1813" s="96"/>
      <c r="E1813" s="46"/>
      <c r="F1813" s="46"/>
      <c r="G1813" s="61" t="s">
        <v>92</v>
      </c>
      <c r="H1813" s="61"/>
      <c r="I1813" s="61"/>
      <c r="J1813" s="69">
        <f>IF(B1786="","",$J$37)</f>
      </c>
      <c r="K1813" s="69"/>
      <c r="L1813" s="69"/>
      <c r="M1813" s="69"/>
      <c r="N1813" s="69"/>
      <c r="O1813" s="69"/>
      <c r="P1813" s="69"/>
    </row>
    <row r="1814" spans="1:16" s="47" customFormat="1" ht="13.5">
      <c r="A1814" s="71" t="s">
        <v>90</v>
      </c>
      <c r="B1814" s="71"/>
      <c r="C1814" s="71"/>
      <c r="D1814" s="71"/>
      <c r="E1814" s="71"/>
      <c r="F1814" s="71"/>
      <c r="G1814" s="71"/>
      <c r="H1814" s="9"/>
      <c r="I1814" s="4"/>
      <c r="J1814" s="4"/>
      <c r="K1814" s="4"/>
      <c r="L1814" s="4"/>
      <c r="M1814" s="7" t="s">
        <v>15</v>
      </c>
      <c r="N1814" s="4"/>
      <c r="O1814" s="5"/>
      <c r="P1814" s="2"/>
    </row>
    <row r="1815" spans="1:16" s="47" customFormat="1" ht="13.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</row>
    <row r="1816" spans="1:111" s="1" customFormat="1" ht="24">
      <c r="A1816" s="72" t="s">
        <v>0</v>
      </c>
      <c r="B1816" s="72"/>
      <c r="C1816" s="72"/>
      <c r="D1816" s="72"/>
      <c r="E1816" s="72"/>
      <c r="F1816" s="72"/>
      <c r="G1816" s="72"/>
      <c r="H1816" s="72"/>
      <c r="I1816" s="72"/>
      <c r="J1816" s="72"/>
      <c r="K1816" s="72"/>
      <c r="L1816" s="72"/>
      <c r="M1816" s="72"/>
      <c r="N1816" s="72"/>
      <c r="O1816" s="72"/>
      <c r="P1816" s="72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  <c r="AY1816" s="3"/>
      <c r="AZ1816" s="3"/>
      <c r="BA1816" s="3"/>
      <c r="BB1816" s="3"/>
      <c r="BC1816" s="3"/>
      <c r="BD1816" s="3"/>
      <c r="BE1816" s="3"/>
      <c r="BF1816" s="3"/>
      <c r="BG1816" s="3"/>
      <c r="BH1816" s="3"/>
      <c r="BI1816" s="3"/>
      <c r="BJ1816" s="3"/>
      <c r="BK1816" s="3"/>
      <c r="BL1816" s="3"/>
      <c r="BM1816" s="3"/>
      <c r="BN1816" s="3"/>
      <c r="BO1816" s="3"/>
      <c r="BP1816" s="3"/>
      <c r="BQ1816" s="3"/>
      <c r="BR1816" s="3"/>
      <c r="BS1816" s="3"/>
      <c r="BT1816" s="3"/>
      <c r="BU1816" s="3"/>
      <c r="BV1816" s="3"/>
      <c r="BW1816" s="3"/>
      <c r="BX1816" s="3"/>
      <c r="BY1816" s="3"/>
      <c r="BZ1816" s="3"/>
      <c r="CA1816" s="3"/>
      <c r="CB1816" s="3"/>
      <c r="CC1816" s="3"/>
      <c r="CD1816" s="3"/>
      <c r="CE1816" s="3"/>
      <c r="CF1816" s="3"/>
      <c r="CG1816" s="3"/>
      <c r="CH1816" s="3"/>
      <c r="CI1816" s="3"/>
      <c r="CJ1816" s="3"/>
      <c r="CK1816" s="3"/>
      <c r="CL1816" s="3"/>
      <c r="CM1816" s="3"/>
      <c r="CN1816" s="3"/>
      <c r="CO1816" s="3"/>
      <c r="CP1816" s="3"/>
      <c r="CQ1816" s="3"/>
      <c r="CR1816" s="3"/>
      <c r="CS1816" s="3"/>
      <c r="CT1816" s="3"/>
      <c r="CU1816" s="3"/>
      <c r="CV1816" s="3"/>
      <c r="CW1816" s="3"/>
      <c r="CX1816" s="3"/>
      <c r="CY1816" s="3"/>
      <c r="CZ1816" s="3"/>
      <c r="DA1816" s="3"/>
      <c r="DB1816" s="3"/>
      <c r="DC1816" s="3"/>
      <c r="DD1816" s="3"/>
      <c r="DE1816" s="3"/>
      <c r="DF1816" s="3"/>
      <c r="DG1816" s="3"/>
    </row>
    <row r="1817" spans="1:16" s="47" customFormat="1" ht="13.5">
      <c r="A1817" s="6"/>
      <c r="B1817" s="6"/>
      <c r="C1817" s="6"/>
      <c r="D1817" s="2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2"/>
      <c r="P1817" s="4"/>
    </row>
    <row r="1818" spans="1:16" s="47" customFormat="1" ht="22.5" customHeight="1">
      <c r="A1818" s="73" t="s">
        <v>10</v>
      </c>
      <c r="B1818" s="73"/>
      <c r="C1818" s="73"/>
      <c r="D1818" s="73"/>
      <c r="E1818" s="74" t="s">
        <v>8</v>
      </c>
      <c r="F1818" s="74"/>
      <c r="G1818" s="74"/>
      <c r="H1818" s="74" t="s">
        <v>1</v>
      </c>
      <c r="I1818" s="74"/>
      <c r="J1818" s="74"/>
      <c r="K1818" s="74" t="s">
        <v>13</v>
      </c>
      <c r="L1818" s="74"/>
      <c r="M1818" s="74"/>
      <c r="N1818" s="74" t="s">
        <v>3</v>
      </c>
      <c r="O1818" s="74"/>
      <c r="P1818" s="74"/>
    </row>
    <row r="1819" spans="1:16" s="47" customFormat="1" ht="25.5" customHeight="1">
      <c r="A1819" s="75">
        <f>IF($M1819="","",'入力(貼付）'!$A$2)</f>
      </c>
      <c r="B1819" s="75"/>
      <c r="C1819" s="75"/>
      <c r="D1819" s="75"/>
      <c r="E1819" s="76">
        <f>IF($M1819="","",'入力(貼付）'!$B$2)</f>
      </c>
      <c r="F1819" s="76"/>
      <c r="G1819" s="76"/>
      <c r="H1819" s="76">
        <f>IF($M1819="","",'入力(貼付）'!$C$2)</f>
      </c>
      <c r="I1819" s="76"/>
      <c r="J1819" s="76"/>
      <c r="K1819" s="37">
        <f>IF($M1819="","",50)</f>
      </c>
      <c r="L1819" s="26" t="s">
        <v>26</v>
      </c>
      <c r="M1819" s="36">
        <f>IF('入力(貼付）'!$F$2&lt;50,"",'入力(貼付）'!$F$2)</f>
      </c>
      <c r="N1819" s="77">
        <f>IF(K1819="","",30)</f>
      </c>
      <c r="O1819" s="77"/>
      <c r="P1819" s="77"/>
    </row>
    <row r="1820" spans="1:16" s="47" customFormat="1" ht="25.5" customHeight="1">
      <c r="A1820" s="74" t="s">
        <v>2</v>
      </c>
      <c r="B1820" s="74"/>
      <c r="C1820" s="74"/>
      <c r="D1820" s="74"/>
      <c r="E1820" s="78">
        <f>IF(M1819="","",$E$7)</f>
      </c>
      <c r="F1820" s="79"/>
      <c r="G1820" s="79"/>
      <c r="H1820" s="79"/>
      <c r="I1820" s="79"/>
      <c r="J1820" s="79"/>
      <c r="K1820" s="79"/>
      <c r="L1820" s="79"/>
      <c r="M1820" s="79"/>
      <c r="N1820" s="79"/>
      <c r="O1820" s="79"/>
      <c r="P1820" s="80"/>
    </row>
    <row r="1821" spans="1:16" s="47" customFormat="1" ht="16.5" customHeight="1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2"/>
      <c r="P1821" s="10" t="s">
        <v>14</v>
      </c>
    </row>
    <row r="1822" spans="1:16" s="47" customFormat="1" ht="22.5" customHeight="1">
      <c r="A1822" s="8" t="s">
        <v>4</v>
      </c>
      <c r="B1822" s="70" t="s">
        <v>7</v>
      </c>
      <c r="C1822" s="70"/>
      <c r="D1822" s="70"/>
      <c r="E1822" s="70" t="s">
        <v>9</v>
      </c>
      <c r="F1822" s="70"/>
      <c r="G1822" s="70"/>
      <c r="H1822" s="70"/>
      <c r="I1822" s="70"/>
      <c r="J1822" s="70"/>
      <c r="K1822" s="70" t="s">
        <v>5</v>
      </c>
      <c r="L1822" s="70"/>
      <c r="M1822" s="70"/>
      <c r="N1822" s="70"/>
      <c r="O1822" s="70"/>
      <c r="P1822" s="70"/>
    </row>
    <row r="1823" spans="1:16" s="47" customFormat="1" ht="25.5" customHeight="1">
      <c r="A1823" s="23">
        <v>981</v>
      </c>
      <c r="B1823" s="81">
        <f>IF('入力(貼付）'!A987="","",'入力(貼付）'!A987)</f>
      </c>
      <c r="C1823" s="81"/>
      <c r="D1823" s="81"/>
      <c r="E1823" s="82">
        <f>IF('入力(貼付）'!B987="","",'入力(貼付）'!B987)</f>
      </c>
      <c r="F1823" s="83"/>
      <c r="G1823" s="83"/>
      <c r="H1823" s="83"/>
      <c r="I1823" s="83"/>
      <c r="J1823" s="84"/>
      <c r="K1823" s="85">
        <f>IF('入力(貼付）'!C987="","",'入力(貼付）'!E987)</f>
      </c>
      <c r="L1823" s="86"/>
      <c r="M1823" s="86"/>
      <c r="N1823" s="86"/>
      <c r="O1823" s="86"/>
      <c r="P1823" s="87"/>
    </row>
    <row r="1824" spans="1:16" s="47" customFormat="1" ht="25.5" customHeight="1">
      <c r="A1824" s="23">
        <v>982</v>
      </c>
      <c r="B1824" s="81">
        <f>IF('入力(貼付）'!A988="","",'入力(貼付）'!A988)</f>
      </c>
      <c r="C1824" s="81"/>
      <c r="D1824" s="81"/>
      <c r="E1824" s="82">
        <f>IF('入力(貼付）'!B988="","",'入力(貼付）'!B988)</f>
      </c>
      <c r="F1824" s="83"/>
      <c r="G1824" s="83"/>
      <c r="H1824" s="83"/>
      <c r="I1824" s="83"/>
      <c r="J1824" s="84"/>
      <c r="K1824" s="85">
        <f>IF('入力(貼付）'!C988="","",'入力(貼付）'!E988)</f>
      </c>
      <c r="L1824" s="86"/>
      <c r="M1824" s="86"/>
      <c r="N1824" s="86"/>
      <c r="O1824" s="86"/>
      <c r="P1824" s="87"/>
    </row>
    <row r="1825" spans="1:16" s="47" customFormat="1" ht="25.5" customHeight="1">
      <c r="A1825" s="23">
        <v>983</v>
      </c>
      <c r="B1825" s="81">
        <f>IF('入力(貼付）'!A989="","",'入力(貼付）'!A989)</f>
      </c>
      <c r="C1825" s="81"/>
      <c r="D1825" s="81"/>
      <c r="E1825" s="82">
        <f>IF('入力(貼付）'!B989="","",'入力(貼付）'!B989)</f>
      </c>
      <c r="F1825" s="83"/>
      <c r="G1825" s="83"/>
      <c r="H1825" s="83"/>
      <c r="I1825" s="83"/>
      <c r="J1825" s="84"/>
      <c r="K1825" s="85">
        <f>IF('入力(貼付）'!C989="","",'入力(貼付）'!E989)</f>
      </c>
      <c r="L1825" s="86"/>
      <c r="M1825" s="86"/>
      <c r="N1825" s="86"/>
      <c r="O1825" s="86"/>
      <c r="P1825" s="87"/>
    </row>
    <row r="1826" spans="1:16" s="47" customFormat="1" ht="25.5" customHeight="1">
      <c r="A1826" s="23">
        <v>984</v>
      </c>
      <c r="B1826" s="81">
        <f>IF('入力(貼付）'!A990="","",'入力(貼付）'!A990)</f>
      </c>
      <c r="C1826" s="81"/>
      <c r="D1826" s="81"/>
      <c r="E1826" s="82">
        <f>IF('入力(貼付）'!B990="","",'入力(貼付）'!B990)</f>
      </c>
      <c r="F1826" s="83"/>
      <c r="G1826" s="83"/>
      <c r="H1826" s="83"/>
      <c r="I1826" s="83"/>
      <c r="J1826" s="84"/>
      <c r="K1826" s="85">
        <f>IF('入力(貼付）'!C990="","",'入力(貼付）'!E990)</f>
      </c>
      <c r="L1826" s="86"/>
      <c r="M1826" s="86"/>
      <c r="N1826" s="86"/>
      <c r="O1826" s="86"/>
      <c r="P1826" s="87"/>
    </row>
    <row r="1827" spans="1:16" s="47" customFormat="1" ht="25.5" customHeight="1">
      <c r="A1827" s="23">
        <v>985</v>
      </c>
      <c r="B1827" s="81">
        <f>IF('入力(貼付）'!A991="","",'入力(貼付）'!A991)</f>
      </c>
      <c r="C1827" s="81"/>
      <c r="D1827" s="81"/>
      <c r="E1827" s="82">
        <f>IF('入力(貼付）'!B991="","",'入力(貼付）'!B991)</f>
      </c>
      <c r="F1827" s="83"/>
      <c r="G1827" s="83"/>
      <c r="H1827" s="83"/>
      <c r="I1827" s="83"/>
      <c r="J1827" s="84"/>
      <c r="K1827" s="85">
        <f>IF('入力(貼付）'!C991="","",'入力(貼付）'!E991)</f>
      </c>
      <c r="L1827" s="86"/>
      <c r="M1827" s="86"/>
      <c r="N1827" s="86"/>
      <c r="O1827" s="86"/>
      <c r="P1827" s="87"/>
    </row>
    <row r="1828" spans="1:16" s="47" customFormat="1" ht="25.5" customHeight="1">
      <c r="A1828" s="23">
        <v>986</v>
      </c>
      <c r="B1828" s="81">
        <f>IF('入力(貼付）'!A992="","",'入力(貼付）'!A992)</f>
      </c>
      <c r="C1828" s="81"/>
      <c r="D1828" s="81"/>
      <c r="E1828" s="82">
        <f>IF('入力(貼付）'!B992="","",'入力(貼付）'!B992)</f>
      </c>
      <c r="F1828" s="83"/>
      <c r="G1828" s="83"/>
      <c r="H1828" s="83"/>
      <c r="I1828" s="83"/>
      <c r="J1828" s="84"/>
      <c r="K1828" s="85">
        <f>IF('入力(貼付）'!C992="","",'入力(貼付）'!E992)</f>
      </c>
      <c r="L1828" s="86"/>
      <c r="M1828" s="86"/>
      <c r="N1828" s="86"/>
      <c r="O1828" s="86"/>
      <c r="P1828" s="87"/>
    </row>
    <row r="1829" spans="1:16" s="47" customFormat="1" ht="25.5" customHeight="1">
      <c r="A1829" s="23">
        <v>987</v>
      </c>
      <c r="B1829" s="81">
        <f>IF('入力(貼付）'!A993="","",'入力(貼付）'!A993)</f>
      </c>
      <c r="C1829" s="81"/>
      <c r="D1829" s="81"/>
      <c r="E1829" s="82">
        <f>IF('入力(貼付）'!B993="","",'入力(貼付）'!B993)</f>
      </c>
      <c r="F1829" s="83"/>
      <c r="G1829" s="83"/>
      <c r="H1829" s="83"/>
      <c r="I1829" s="83"/>
      <c r="J1829" s="84"/>
      <c r="K1829" s="85">
        <f>IF('入力(貼付）'!C993="","",'入力(貼付）'!E993)</f>
      </c>
      <c r="L1829" s="86"/>
      <c r="M1829" s="86"/>
      <c r="N1829" s="86"/>
      <c r="O1829" s="86"/>
      <c r="P1829" s="87"/>
    </row>
    <row r="1830" spans="1:16" s="47" customFormat="1" ht="25.5" customHeight="1">
      <c r="A1830" s="23">
        <v>988</v>
      </c>
      <c r="B1830" s="81">
        <f>IF('入力(貼付）'!A994="","",'入力(貼付）'!A994)</f>
      </c>
      <c r="C1830" s="81"/>
      <c r="D1830" s="81"/>
      <c r="E1830" s="82">
        <f>IF('入力(貼付）'!B994="","",'入力(貼付）'!B994)</f>
      </c>
      <c r="F1830" s="83"/>
      <c r="G1830" s="83"/>
      <c r="H1830" s="83"/>
      <c r="I1830" s="83"/>
      <c r="J1830" s="84"/>
      <c r="K1830" s="85">
        <f>IF('入力(貼付）'!C994="","",'入力(貼付）'!E994)</f>
      </c>
      <c r="L1830" s="86"/>
      <c r="M1830" s="86"/>
      <c r="N1830" s="86"/>
      <c r="O1830" s="86"/>
      <c r="P1830" s="87"/>
    </row>
    <row r="1831" spans="1:16" s="47" customFormat="1" ht="25.5" customHeight="1">
      <c r="A1831" s="23">
        <v>989</v>
      </c>
      <c r="B1831" s="81">
        <f>IF('入力(貼付）'!A995="","",'入力(貼付）'!A995)</f>
      </c>
      <c r="C1831" s="81"/>
      <c r="D1831" s="81"/>
      <c r="E1831" s="82">
        <f>IF('入力(貼付）'!B995="","",'入力(貼付）'!B995)</f>
      </c>
      <c r="F1831" s="83"/>
      <c r="G1831" s="83"/>
      <c r="H1831" s="83"/>
      <c r="I1831" s="83"/>
      <c r="J1831" s="84"/>
      <c r="K1831" s="85">
        <f>IF('入力(貼付）'!C995="","",'入力(貼付）'!E995)</f>
      </c>
      <c r="L1831" s="86"/>
      <c r="M1831" s="86"/>
      <c r="N1831" s="86"/>
      <c r="O1831" s="86"/>
      <c r="P1831" s="87"/>
    </row>
    <row r="1832" spans="1:16" s="47" customFormat="1" ht="25.5" customHeight="1">
      <c r="A1832" s="23">
        <v>990</v>
      </c>
      <c r="B1832" s="81">
        <f>IF('入力(貼付）'!A996="","",'入力(貼付）'!A996)</f>
      </c>
      <c r="C1832" s="81"/>
      <c r="D1832" s="81"/>
      <c r="E1832" s="82">
        <f>IF('入力(貼付）'!B996="","",'入力(貼付）'!B996)</f>
      </c>
      <c r="F1832" s="83"/>
      <c r="G1832" s="83"/>
      <c r="H1832" s="83"/>
      <c r="I1832" s="83"/>
      <c r="J1832" s="84"/>
      <c r="K1832" s="85">
        <f>IF('入力(貼付）'!C996="","",'入力(貼付）'!E996)</f>
      </c>
      <c r="L1832" s="86"/>
      <c r="M1832" s="86"/>
      <c r="N1832" s="86"/>
      <c r="O1832" s="86"/>
      <c r="P1832" s="87"/>
    </row>
    <row r="1833" spans="1:16" s="47" customFormat="1" ht="25.5" customHeight="1">
      <c r="A1833" s="23">
        <v>991</v>
      </c>
      <c r="B1833" s="81">
        <f>IF('入力(貼付）'!A997="","",'入力(貼付）'!A997)</f>
      </c>
      <c r="C1833" s="81"/>
      <c r="D1833" s="81"/>
      <c r="E1833" s="82">
        <f>IF('入力(貼付）'!B997="","",'入力(貼付）'!B997)</f>
      </c>
      <c r="F1833" s="83"/>
      <c r="G1833" s="83"/>
      <c r="H1833" s="83"/>
      <c r="I1833" s="83"/>
      <c r="J1833" s="84"/>
      <c r="K1833" s="85">
        <f>IF('入力(貼付）'!C997="","",'入力(貼付）'!E997)</f>
      </c>
      <c r="L1833" s="86"/>
      <c r="M1833" s="86"/>
      <c r="N1833" s="86"/>
      <c r="O1833" s="86"/>
      <c r="P1833" s="87"/>
    </row>
    <row r="1834" spans="1:16" s="47" customFormat="1" ht="25.5" customHeight="1">
      <c r="A1834" s="23">
        <v>992</v>
      </c>
      <c r="B1834" s="81">
        <f>IF('入力(貼付）'!A998="","",'入力(貼付）'!A998)</f>
      </c>
      <c r="C1834" s="81"/>
      <c r="D1834" s="81"/>
      <c r="E1834" s="82">
        <f>IF('入力(貼付）'!B998="","",'入力(貼付）'!B998)</f>
      </c>
      <c r="F1834" s="83"/>
      <c r="G1834" s="83"/>
      <c r="H1834" s="83"/>
      <c r="I1834" s="83"/>
      <c r="J1834" s="84"/>
      <c r="K1834" s="85">
        <f>IF('入力(貼付）'!C998="","",'入力(貼付）'!E998)</f>
      </c>
      <c r="L1834" s="86"/>
      <c r="M1834" s="86"/>
      <c r="N1834" s="86"/>
      <c r="O1834" s="86"/>
      <c r="P1834" s="87"/>
    </row>
    <row r="1835" spans="1:16" s="47" customFormat="1" ht="25.5" customHeight="1">
      <c r="A1835" s="23">
        <v>993</v>
      </c>
      <c r="B1835" s="81">
        <f>IF('入力(貼付）'!A999="","",'入力(貼付）'!A999)</f>
      </c>
      <c r="C1835" s="81"/>
      <c r="D1835" s="81"/>
      <c r="E1835" s="82">
        <f>IF('入力(貼付）'!B999="","",'入力(貼付）'!B999)</f>
      </c>
      <c r="F1835" s="83"/>
      <c r="G1835" s="83"/>
      <c r="H1835" s="83"/>
      <c r="I1835" s="83"/>
      <c r="J1835" s="84"/>
      <c r="K1835" s="85">
        <f>IF('入力(貼付）'!C999="","",'入力(貼付）'!E999)</f>
      </c>
      <c r="L1835" s="86"/>
      <c r="M1835" s="86"/>
      <c r="N1835" s="86"/>
      <c r="O1835" s="86"/>
      <c r="P1835" s="87"/>
    </row>
    <row r="1836" spans="1:16" s="47" customFormat="1" ht="25.5" customHeight="1">
      <c r="A1836" s="23">
        <v>994</v>
      </c>
      <c r="B1836" s="81">
        <f>IF('入力(貼付）'!A1000="","",'入力(貼付）'!A1000)</f>
      </c>
      <c r="C1836" s="81"/>
      <c r="D1836" s="81"/>
      <c r="E1836" s="82">
        <f>IF('入力(貼付）'!B1000="","",'入力(貼付）'!B1000)</f>
      </c>
      <c r="F1836" s="83"/>
      <c r="G1836" s="83"/>
      <c r="H1836" s="83"/>
      <c r="I1836" s="83"/>
      <c r="J1836" s="84"/>
      <c r="K1836" s="85">
        <f>IF('入力(貼付）'!C1000="","",'入力(貼付）'!E1000)</f>
      </c>
      <c r="L1836" s="86"/>
      <c r="M1836" s="86"/>
      <c r="N1836" s="86"/>
      <c r="O1836" s="86"/>
      <c r="P1836" s="87"/>
    </row>
    <row r="1837" spans="1:16" s="47" customFormat="1" ht="25.5" customHeight="1">
      <c r="A1837" s="23">
        <v>995</v>
      </c>
      <c r="B1837" s="81">
        <f>IF('入力(貼付）'!A1001="","",'入力(貼付）'!A1001)</f>
      </c>
      <c r="C1837" s="81"/>
      <c r="D1837" s="81"/>
      <c r="E1837" s="82">
        <f>IF('入力(貼付）'!B1001="","",'入力(貼付）'!B1001)</f>
      </c>
      <c r="F1837" s="83"/>
      <c r="G1837" s="83"/>
      <c r="H1837" s="83"/>
      <c r="I1837" s="83"/>
      <c r="J1837" s="84"/>
      <c r="K1837" s="85">
        <f>IF('入力(貼付）'!C1001="","",'入力(貼付）'!E1001)</f>
      </c>
      <c r="L1837" s="86"/>
      <c r="M1837" s="86"/>
      <c r="N1837" s="86"/>
      <c r="O1837" s="86"/>
      <c r="P1837" s="87"/>
    </row>
    <row r="1838" spans="1:16" s="47" customFormat="1" ht="25.5" customHeight="1">
      <c r="A1838" s="23">
        <v>996</v>
      </c>
      <c r="B1838" s="81">
        <f>IF('入力(貼付）'!A1002="","",'入力(貼付）'!A1002)</f>
      </c>
      <c r="C1838" s="81"/>
      <c r="D1838" s="81"/>
      <c r="E1838" s="82">
        <f>IF('入力(貼付）'!B1002="","",'入力(貼付）'!B1002)</f>
      </c>
      <c r="F1838" s="83"/>
      <c r="G1838" s="83"/>
      <c r="H1838" s="83"/>
      <c r="I1838" s="83"/>
      <c r="J1838" s="84"/>
      <c r="K1838" s="85">
        <f>IF('入力(貼付）'!C1002="","",'入力(貼付）'!E1002)</f>
      </c>
      <c r="L1838" s="86"/>
      <c r="M1838" s="86"/>
      <c r="N1838" s="86"/>
      <c r="O1838" s="86"/>
      <c r="P1838" s="87"/>
    </row>
    <row r="1839" spans="1:16" s="47" customFormat="1" ht="25.5" customHeight="1">
      <c r="A1839" s="23">
        <v>997</v>
      </c>
      <c r="B1839" s="81">
        <f>IF('入力(貼付）'!A1003="","",'入力(貼付）'!A1003)</f>
      </c>
      <c r="C1839" s="81"/>
      <c r="D1839" s="81"/>
      <c r="E1839" s="82">
        <f>IF('入力(貼付）'!B1003="","",'入力(貼付）'!B1003)</f>
      </c>
      <c r="F1839" s="83"/>
      <c r="G1839" s="83"/>
      <c r="H1839" s="83"/>
      <c r="I1839" s="83"/>
      <c r="J1839" s="84"/>
      <c r="K1839" s="85">
        <f>IF('入力(貼付）'!C1003="","",'入力(貼付）'!E1003)</f>
      </c>
      <c r="L1839" s="86"/>
      <c r="M1839" s="86"/>
      <c r="N1839" s="86"/>
      <c r="O1839" s="86"/>
      <c r="P1839" s="87"/>
    </row>
    <row r="1840" spans="1:16" s="47" customFormat="1" ht="25.5" customHeight="1">
      <c r="A1840" s="23">
        <v>998</v>
      </c>
      <c r="B1840" s="81">
        <f>IF('入力(貼付）'!A1004="","",'入力(貼付）'!A1004)</f>
      </c>
      <c r="C1840" s="81"/>
      <c r="D1840" s="81"/>
      <c r="E1840" s="82">
        <f>IF('入力(貼付）'!B1004="","",'入力(貼付）'!B1004)</f>
      </c>
      <c r="F1840" s="83"/>
      <c r="G1840" s="83"/>
      <c r="H1840" s="83"/>
      <c r="I1840" s="83"/>
      <c r="J1840" s="84"/>
      <c r="K1840" s="85">
        <f>IF('入力(貼付）'!C1004="","",'入力(貼付）'!E1004)</f>
      </c>
      <c r="L1840" s="86"/>
      <c r="M1840" s="86"/>
      <c r="N1840" s="86"/>
      <c r="O1840" s="86"/>
      <c r="P1840" s="87"/>
    </row>
    <row r="1841" spans="1:16" s="47" customFormat="1" ht="25.5" customHeight="1">
      <c r="A1841" s="23">
        <v>999</v>
      </c>
      <c r="B1841" s="81">
        <f>IF('入力(貼付）'!A1005="","",'入力(貼付）'!A1005)</f>
      </c>
      <c r="C1841" s="81"/>
      <c r="D1841" s="81"/>
      <c r="E1841" s="82">
        <f>IF('入力(貼付）'!B1005="","",'入力(貼付）'!B1005)</f>
      </c>
      <c r="F1841" s="83"/>
      <c r="G1841" s="83"/>
      <c r="H1841" s="83"/>
      <c r="I1841" s="83"/>
      <c r="J1841" s="84"/>
      <c r="K1841" s="85">
        <f>IF('入力(貼付）'!C1005="","",'入力(貼付）'!E1005)</f>
      </c>
      <c r="L1841" s="86"/>
      <c r="M1841" s="86"/>
      <c r="N1841" s="86"/>
      <c r="O1841" s="86"/>
      <c r="P1841" s="87"/>
    </row>
    <row r="1842" spans="1:16" s="47" customFormat="1" ht="25.5" customHeight="1">
      <c r="A1842" s="23">
        <v>1000</v>
      </c>
      <c r="B1842" s="81">
        <f>IF('入力(貼付）'!A1006="","",'入力(貼付）'!A1006)</f>
      </c>
      <c r="C1842" s="81"/>
      <c r="D1842" s="81"/>
      <c r="E1842" s="82">
        <f>IF('入力(貼付）'!B1006="","",'入力(貼付）'!B1006)</f>
      </c>
      <c r="F1842" s="83"/>
      <c r="G1842" s="83"/>
      <c r="H1842" s="83"/>
      <c r="I1842" s="83"/>
      <c r="J1842" s="84"/>
      <c r="K1842" s="85">
        <f>IF('入力(貼付）'!C1006="","",'入力(貼付）'!E1006)</f>
      </c>
      <c r="L1842" s="86"/>
      <c r="M1842" s="86"/>
      <c r="N1842" s="86"/>
      <c r="O1842" s="86"/>
      <c r="P1842" s="87"/>
    </row>
    <row r="1843" spans="1:16" s="47" customFormat="1" ht="25.5" customHeight="1">
      <c r="A1843" s="88" t="s">
        <v>12</v>
      </c>
      <c r="B1843" s="89"/>
      <c r="C1843" s="89"/>
      <c r="D1843" s="90"/>
      <c r="E1843" s="91">
        <f>IF(COUNT(B1823:D1842)=0,"",COUNT(B1823:D1842))</f>
      </c>
      <c r="F1843" s="92"/>
      <c r="G1843" s="92"/>
      <c r="H1843" s="92"/>
      <c r="I1843" s="92"/>
      <c r="J1843" s="11" t="s">
        <v>6</v>
      </c>
      <c r="K1843" s="85">
        <f>IF(SUM(K1823:P1842)=0,"",SUM(K1823:P1842))</f>
      </c>
      <c r="L1843" s="86"/>
      <c r="M1843" s="86"/>
      <c r="N1843" s="86"/>
      <c r="O1843" s="86"/>
      <c r="P1843" s="87"/>
    </row>
    <row r="1844" spans="1:16" s="47" customFormat="1" ht="13.5">
      <c r="A1844" s="38" t="s">
        <v>36</v>
      </c>
      <c r="B1844" s="38"/>
      <c r="C1844" s="38"/>
      <c r="D1844" s="38"/>
      <c r="E1844" s="38"/>
      <c r="F1844" s="38"/>
      <c r="G1844" s="7"/>
      <c r="H1844" s="7"/>
      <c r="I1844" s="7"/>
      <c r="J1844" s="7"/>
      <c r="K1844" s="4"/>
      <c r="L1844" s="4"/>
      <c r="M1844" s="4"/>
      <c r="N1844" s="4"/>
      <c r="O1844" s="39"/>
      <c r="P1844" s="4"/>
    </row>
    <row r="1845" spans="1:16" s="47" customFormat="1" ht="13.5">
      <c r="A1845" s="38" t="s">
        <v>37</v>
      </c>
      <c r="B1845" s="38"/>
      <c r="C1845" s="38"/>
      <c r="D1845" s="38"/>
      <c r="E1845" s="38"/>
      <c r="F1845" s="38"/>
      <c r="G1845" s="7"/>
      <c r="H1845" s="7"/>
      <c r="I1845" s="7"/>
      <c r="J1845" s="7"/>
      <c r="K1845" s="4"/>
      <c r="L1845" s="4"/>
      <c r="M1845" s="4"/>
      <c r="N1845" s="4"/>
      <c r="O1845" s="39"/>
      <c r="P1845" s="4"/>
    </row>
    <row r="1846" spans="1:16" s="47" customFormat="1" ht="13.5">
      <c r="A1846" s="38" t="s">
        <v>38</v>
      </c>
      <c r="B1846" s="38"/>
      <c r="C1846" s="38"/>
      <c r="D1846" s="38"/>
      <c r="E1846" s="38"/>
      <c r="F1846" s="38"/>
      <c r="G1846" s="7"/>
      <c r="H1846" s="7"/>
      <c r="I1846" s="7"/>
      <c r="J1846" s="7"/>
      <c r="K1846" s="4"/>
      <c r="L1846" s="4"/>
      <c r="M1846" s="4"/>
      <c r="N1846" s="4"/>
      <c r="O1846" s="39"/>
      <c r="P1846" s="4"/>
    </row>
    <row r="1847" spans="1:16" s="47" customFormat="1" ht="13.5">
      <c r="A1847" s="40" t="s">
        <v>39</v>
      </c>
      <c r="B1847" s="7"/>
      <c r="C1847" s="7"/>
      <c r="D1847" s="7"/>
      <c r="E1847" s="7"/>
      <c r="F1847" s="7"/>
      <c r="G1847" s="70" t="s">
        <v>40</v>
      </c>
      <c r="H1847" s="70"/>
      <c r="I1847" s="70"/>
      <c r="J1847" s="70"/>
      <c r="K1847" s="70"/>
      <c r="L1847" s="70"/>
      <c r="M1847" s="70"/>
      <c r="N1847" s="70"/>
      <c r="O1847" s="70"/>
      <c r="P1847" s="70"/>
    </row>
    <row r="1848" spans="1:16" s="47" customFormat="1" ht="25.5" customHeight="1">
      <c r="A1848" s="70" t="s">
        <v>41</v>
      </c>
      <c r="B1848" s="70"/>
      <c r="C1848" s="70" t="s">
        <v>42</v>
      </c>
      <c r="D1848" s="70"/>
      <c r="E1848" s="41"/>
      <c r="F1848" s="41"/>
      <c r="G1848" s="93">
        <f>IF(E1843="","",'入力(貼付）'!$D$2)</f>
      </c>
      <c r="H1848" s="93"/>
      <c r="I1848" s="88"/>
      <c r="J1848" s="42" t="s">
        <v>6</v>
      </c>
      <c r="K1848" s="94">
        <f>IF(K1843="","",'入力(貼付）'!$E$2)</f>
      </c>
      <c r="L1848" s="95"/>
      <c r="M1848" s="95"/>
      <c r="N1848" s="95"/>
      <c r="O1848" s="95"/>
      <c r="P1848" s="43" t="s">
        <v>43</v>
      </c>
    </row>
    <row r="1849" spans="1:16" s="47" customFormat="1" ht="22.5" customHeight="1">
      <c r="A1849" s="93"/>
      <c r="B1849" s="93"/>
      <c r="C1849" s="96"/>
      <c r="D1849" s="96"/>
      <c r="E1849" s="44"/>
      <c r="F1849" s="44"/>
      <c r="G1849" s="45"/>
      <c r="H1849" s="44"/>
      <c r="I1849" s="4"/>
      <c r="J1849" s="4"/>
      <c r="K1849" s="4"/>
      <c r="L1849" s="4"/>
      <c r="M1849" s="4"/>
      <c r="N1849" s="4"/>
      <c r="O1849" s="45"/>
      <c r="P1849" s="4"/>
    </row>
    <row r="1850" spans="1:16" s="47" customFormat="1" ht="22.5" customHeight="1">
      <c r="A1850" s="93"/>
      <c r="B1850" s="93"/>
      <c r="C1850" s="96"/>
      <c r="D1850" s="96"/>
      <c r="E1850" s="46"/>
      <c r="F1850" s="46"/>
      <c r="G1850" s="61" t="s">
        <v>92</v>
      </c>
      <c r="H1850" s="61"/>
      <c r="I1850" s="61"/>
      <c r="J1850" s="69">
        <f>IF(B1823="","",$J$37)</f>
      </c>
      <c r="K1850" s="69"/>
      <c r="L1850" s="69"/>
      <c r="M1850" s="69"/>
      <c r="N1850" s="69"/>
      <c r="O1850" s="69"/>
      <c r="P1850" s="69"/>
    </row>
  </sheetData>
  <sheetProtection sheet="1" formatCells="0" formatColumns="0" formatRows="0" selectLockedCells="1" selectUnlockedCells="1"/>
  <mergeCells count="4350">
    <mergeCell ref="C36:D37"/>
    <mergeCell ref="G71:P71"/>
    <mergeCell ref="A72:B72"/>
    <mergeCell ref="C72:D72"/>
    <mergeCell ref="G72:I72"/>
    <mergeCell ref="K72:O72"/>
    <mergeCell ref="E64:J64"/>
    <mergeCell ref="K63:P63"/>
    <mergeCell ref="B65:D65"/>
    <mergeCell ref="B66:D66"/>
    <mergeCell ref="K158:P158"/>
    <mergeCell ref="K159:P159"/>
    <mergeCell ref="K65:P65"/>
    <mergeCell ref="K66:P66"/>
    <mergeCell ref="E65:J65"/>
    <mergeCell ref="K86:P86"/>
    <mergeCell ref="K87:P87"/>
    <mergeCell ref="K85:P85"/>
    <mergeCell ref="K90:P90"/>
    <mergeCell ref="E66:J66"/>
    <mergeCell ref="K64:P64"/>
    <mergeCell ref="K61:P61"/>
    <mergeCell ref="K62:P62"/>
    <mergeCell ref="B63:D63"/>
    <mergeCell ref="E63:J63"/>
    <mergeCell ref="B61:D61"/>
    <mergeCell ref="E61:J61"/>
    <mergeCell ref="B62:D62"/>
    <mergeCell ref="E62:J62"/>
    <mergeCell ref="B64:D64"/>
    <mergeCell ref="B60:D60"/>
    <mergeCell ref="E60:J60"/>
    <mergeCell ref="K59:P59"/>
    <mergeCell ref="K60:P60"/>
    <mergeCell ref="K57:P57"/>
    <mergeCell ref="K58:P58"/>
    <mergeCell ref="B59:D59"/>
    <mergeCell ref="E59:J59"/>
    <mergeCell ref="B57:D57"/>
    <mergeCell ref="E57:J57"/>
    <mergeCell ref="B58:D58"/>
    <mergeCell ref="E58:J58"/>
    <mergeCell ref="B56:D56"/>
    <mergeCell ref="E56:J56"/>
    <mergeCell ref="K55:P55"/>
    <mergeCell ref="K56:P56"/>
    <mergeCell ref="B55:D55"/>
    <mergeCell ref="E55:J55"/>
    <mergeCell ref="B53:D53"/>
    <mergeCell ref="E53:J53"/>
    <mergeCell ref="B54:D54"/>
    <mergeCell ref="E54:J54"/>
    <mergeCell ref="K51:P51"/>
    <mergeCell ref="K52:P52"/>
    <mergeCell ref="K53:P53"/>
    <mergeCell ref="K54:P54"/>
    <mergeCell ref="B51:D51"/>
    <mergeCell ref="E51:J51"/>
    <mergeCell ref="B52:D52"/>
    <mergeCell ref="E52:J52"/>
    <mergeCell ref="B50:D50"/>
    <mergeCell ref="E50:J50"/>
    <mergeCell ref="B49:D49"/>
    <mergeCell ref="K50:P50"/>
    <mergeCell ref="B9:D9"/>
    <mergeCell ref="B47:D47"/>
    <mergeCell ref="E47:J47"/>
    <mergeCell ref="B48:D48"/>
    <mergeCell ref="E48:J48"/>
    <mergeCell ref="B16:D16"/>
    <mergeCell ref="B10:D10"/>
    <mergeCell ref="E10:J10"/>
    <mergeCell ref="B11:D11"/>
    <mergeCell ref="B12:D12"/>
    <mergeCell ref="A1:G1"/>
    <mergeCell ref="E5:G5"/>
    <mergeCell ref="E6:G6"/>
    <mergeCell ref="A5:D5"/>
    <mergeCell ref="A6:D6"/>
    <mergeCell ref="A3:P3"/>
    <mergeCell ref="K5:M5"/>
    <mergeCell ref="B13:D13"/>
    <mergeCell ref="E11:J11"/>
    <mergeCell ref="E12:J12"/>
    <mergeCell ref="E13:J13"/>
    <mergeCell ref="E29:J29"/>
    <mergeCell ref="K29:P29"/>
    <mergeCell ref="E25:J25"/>
    <mergeCell ref="E26:J26"/>
    <mergeCell ref="K27:P27"/>
    <mergeCell ref="K28:P28"/>
    <mergeCell ref="E27:J27"/>
    <mergeCell ref="E28:J28"/>
    <mergeCell ref="K26:P26"/>
    <mergeCell ref="A7:D7"/>
    <mergeCell ref="E7:P7"/>
    <mergeCell ref="N5:P5"/>
    <mergeCell ref="N6:P6"/>
    <mergeCell ref="H5:J5"/>
    <mergeCell ref="H6:J6"/>
    <mergeCell ref="K9:P9"/>
    <mergeCell ref="E9:J9"/>
    <mergeCell ref="B14:D14"/>
    <mergeCell ref="B15:D15"/>
    <mergeCell ref="K10:P10"/>
    <mergeCell ref="K11:P11"/>
    <mergeCell ref="K12:P12"/>
    <mergeCell ref="K13:P13"/>
    <mergeCell ref="K14:P14"/>
    <mergeCell ref="K15:P15"/>
    <mergeCell ref="E14:J14"/>
    <mergeCell ref="B17:D17"/>
    <mergeCell ref="B18:D18"/>
    <mergeCell ref="B19:D19"/>
    <mergeCell ref="B20:D20"/>
    <mergeCell ref="B28:D28"/>
    <mergeCell ref="B21:D21"/>
    <mergeCell ref="B22:D22"/>
    <mergeCell ref="B23:D23"/>
    <mergeCell ref="B24:D24"/>
    <mergeCell ref="B25:D25"/>
    <mergeCell ref="E15:J15"/>
    <mergeCell ref="E16:J16"/>
    <mergeCell ref="E23:J23"/>
    <mergeCell ref="E17:J17"/>
    <mergeCell ref="E18:J18"/>
    <mergeCell ref="E19:J19"/>
    <mergeCell ref="E20:J20"/>
    <mergeCell ref="E21:J21"/>
    <mergeCell ref="E22:J22"/>
    <mergeCell ref="K20:P20"/>
    <mergeCell ref="K21:P21"/>
    <mergeCell ref="K22:P22"/>
    <mergeCell ref="B85:D85"/>
    <mergeCell ref="E85:J85"/>
    <mergeCell ref="E24:J24"/>
    <mergeCell ref="K23:P23"/>
    <mergeCell ref="K24:P24"/>
    <mergeCell ref="K25:P25"/>
    <mergeCell ref="B29:D29"/>
    <mergeCell ref="B26:D26"/>
    <mergeCell ref="B27:D27"/>
    <mergeCell ref="B86:D86"/>
    <mergeCell ref="E86:J86"/>
    <mergeCell ref="B87:D87"/>
    <mergeCell ref="E87:J87"/>
    <mergeCell ref="A30:D30"/>
    <mergeCell ref="E30:I30"/>
    <mergeCell ref="A42:D42"/>
    <mergeCell ref="E42:G42"/>
    <mergeCell ref="K91:P91"/>
    <mergeCell ref="B88:D88"/>
    <mergeCell ref="E88:J88"/>
    <mergeCell ref="B89:D89"/>
    <mergeCell ref="E89:J89"/>
    <mergeCell ref="K88:P88"/>
    <mergeCell ref="K89:P89"/>
    <mergeCell ref="B90:D90"/>
    <mergeCell ref="E90:J90"/>
    <mergeCell ref="B91:D91"/>
    <mergeCell ref="E91:J91"/>
    <mergeCell ref="K94:P94"/>
    <mergeCell ref="K95:P95"/>
    <mergeCell ref="B92:D92"/>
    <mergeCell ref="E92:J92"/>
    <mergeCell ref="B93:D93"/>
    <mergeCell ref="E93:J93"/>
    <mergeCell ref="K92:P92"/>
    <mergeCell ref="K93:P93"/>
    <mergeCell ref="B94:D94"/>
    <mergeCell ref="B99:D99"/>
    <mergeCell ref="E94:J94"/>
    <mergeCell ref="B95:D95"/>
    <mergeCell ref="E95:J95"/>
    <mergeCell ref="K96:P96"/>
    <mergeCell ref="K97:P97"/>
    <mergeCell ref="B98:D98"/>
    <mergeCell ref="E98:J98"/>
    <mergeCell ref="K98:P98"/>
    <mergeCell ref="B96:D96"/>
    <mergeCell ref="E96:J96"/>
    <mergeCell ref="B97:D97"/>
    <mergeCell ref="E97:J97"/>
    <mergeCell ref="E99:J99"/>
    <mergeCell ref="K102:P102"/>
    <mergeCell ref="K100:P100"/>
    <mergeCell ref="K101:P101"/>
    <mergeCell ref="K99:P99"/>
    <mergeCell ref="B102:D102"/>
    <mergeCell ref="E102:J102"/>
    <mergeCell ref="B100:D100"/>
    <mergeCell ref="E100:J100"/>
    <mergeCell ref="B101:D101"/>
    <mergeCell ref="E101:J101"/>
    <mergeCell ref="E103:J103"/>
    <mergeCell ref="A104:D104"/>
    <mergeCell ref="E104:I104"/>
    <mergeCell ref="K121:P121"/>
    <mergeCell ref="K122:P122"/>
    <mergeCell ref="K123:P123"/>
    <mergeCell ref="B121:D121"/>
    <mergeCell ref="E121:J121"/>
    <mergeCell ref="B122:D122"/>
    <mergeCell ref="E122:J122"/>
    <mergeCell ref="B123:D123"/>
    <mergeCell ref="E123:J123"/>
    <mergeCell ref="K126:P126"/>
    <mergeCell ref="K127:P127"/>
    <mergeCell ref="B124:D124"/>
    <mergeCell ref="E124:J124"/>
    <mergeCell ref="B125:D125"/>
    <mergeCell ref="E125:J125"/>
    <mergeCell ref="K124:P124"/>
    <mergeCell ref="K125:P125"/>
    <mergeCell ref="B126:D126"/>
    <mergeCell ref="E126:J126"/>
    <mergeCell ref="B131:D131"/>
    <mergeCell ref="E131:J131"/>
    <mergeCell ref="B127:D127"/>
    <mergeCell ref="E127:J127"/>
    <mergeCell ref="K130:P130"/>
    <mergeCell ref="K131:P131"/>
    <mergeCell ref="B128:D128"/>
    <mergeCell ref="E128:J128"/>
    <mergeCell ref="B129:D129"/>
    <mergeCell ref="E129:J129"/>
    <mergeCell ref="B132:D132"/>
    <mergeCell ref="B136:D136"/>
    <mergeCell ref="K138:P138"/>
    <mergeCell ref="K128:P128"/>
    <mergeCell ref="K129:P129"/>
    <mergeCell ref="K133:P133"/>
    <mergeCell ref="B134:D134"/>
    <mergeCell ref="E134:J134"/>
    <mergeCell ref="B130:D130"/>
    <mergeCell ref="E130:J130"/>
    <mergeCell ref="E139:J139"/>
    <mergeCell ref="K139:P139"/>
    <mergeCell ref="B138:D138"/>
    <mergeCell ref="E138:J138"/>
    <mergeCell ref="B139:D139"/>
    <mergeCell ref="E132:J132"/>
    <mergeCell ref="B133:D133"/>
    <mergeCell ref="E133:J133"/>
    <mergeCell ref="B135:D135"/>
    <mergeCell ref="E135:J135"/>
    <mergeCell ref="E140:J140"/>
    <mergeCell ref="K140:P140"/>
    <mergeCell ref="A141:D141"/>
    <mergeCell ref="E141:I141"/>
    <mergeCell ref="K141:P141"/>
    <mergeCell ref="E136:J136"/>
    <mergeCell ref="B137:D137"/>
    <mergeCell ref="E137:J137"/>
    <mergeCell ref="K136:P136"/>
    <mergeCell ref="K137:P137"/>
    <mergeCell ref="B158:D158"/>
    <mergeCell ref="E158:J158"/>
    <mergeCell ref="B159:D159"/>
    <mergeCell ref="E159:J159"/>
    <mergeCell ref="B160:D160"/>
    <mergeCell ref="E160:J160"/>
    <mergeCell ref="K160:P160"/>
    <mergeCell ref="K161:P161"/>
    <mergeCell ref="B161:D161"/>
    <mergeCell ref="E161:J161"/>
    <mergeCell ref="B162:D162"/>
    <mergeCell ref="E162:J162"/>
    <mergeCell ref="B163:D163"/>
    <mergeCell ref="E163:J163"/>
    <mergeCell ref="K162:P162"/>
    <mergeCell ref="K163:P163"/>
    <mergeCell ref="K164:P164"/>
    <mergeCell ref="K165:P165"/>
    <mergeCell ref="B164:D164"/>
    <mergeCell ref="E164:J164"/>
    <mergeCell ref="B165:D165"/>
    <mergeCell ref="E165:J165"/>
    <mergeCell ref="B168:D168"/>
    <mergeCell ref="E168:J168"/>
    <mergeCell ref="K166:P166"/>
    <mergeCell ref="K167:P167"/>
    <mergeCell ref="K168:P168"/>
    <mergeCell ref="B166:D166"/>
    <mergeCell ref="E166:J166"/>
    <mergeCell ref="B167:D167"/>
    <mergeCell ref="E167:J167"/>
    <mergeCell ref="K169:P169"/>
    <mergeCell ref="B169:D169"/>
    <mergeCell ref="E169:J169"/>
    <mergeCell ref="B170:D170"/>
    <mergeCell ref="E170:J170"/>
    <mergeCell ref="B171:D171"/>
    <mergeCell ref="E171:J171"/>
    <mergeCell ref="K170:P170"/>
    <mergeCell ref="K171:P171"/>
    <mergeCell ref="K172:P172"/>
    <mergeCell ref="K173:P173"/>
    <mergeCell ref="B172:D172"/>
    <mergeCell ref="E172:J172"/>
    <mergeCell ref="B173:D173"/>
    <mergeCell ref="E173:J173"/>
    <mergeCell ref="K178:P178"/>
    <mergeCell ref="A73:B74"/>
    <mergeCell ref="K174:P174"/>
    <mergeCell ref="K175:P175"/>
    <mergeCell ref="K176:P176"/>
    <mergeCell ref="K177:P177"/>
    <mergeCell ref="B174:D174"/>
    <mergeCell ref="E174:J174"/>
    <mergeCell ref="B175:D175"/>
    <mergeCell ref="E175:J175"/>
    <mergeCell ref="A178:D178"/>
    <mergeCell ref="E178:I178"/>
    <mergeCell ref="B176:D176"/>
    <mergeCell ref="E176:J176"/>
    <mergeCell ref="B177:D177"/>
    <mergeCell ref="E177:J177"/>
    <mergeCell ref="K30:P30"/>
    <mergeCell ref="K47:P47"/>
    <mergeCell ref="G34:P34"/>
    <mergeCell ref="A35:B35"/>
    <mergeCell ref="C35:D35"/>
    <mergeCell ref="G35:I35"/>
    <mergeCell ref="K35:O35"/>
    <mergeCell ref="A36:B37"/>
    <mergeCell ref="A38:G38"/>
    <mergeCell ref="A40:P40"/>
    <mergeCell ref="K16:P16"/>
    <mergeCell ref="K17:P17"/>
    <mergeCell ref="K18:P18"/>
    <mergeCell ref="K19:P19"/>
    <mergeCell ref="K84:P84"/>
    <mergeCell ref="C73:D74"/>
    <mergeCell ref="A79:D79"/>
    <mergeCell ref="E79:G79"/>
    <mergeCell ref="H79:J79"/>
    <mergeCell ref="K79:M79"/>
    <mergeCell ref="N79:P79"/>
    <mergeCell ref="B84:D84"/>
    <mergeCell ref="E84:J84"/>
    <mergeCell ref="A117:D117"/>
    <mergeCell ref="G108:P108"/>
    <mergeCell ref="A109:B109"/>
    <mergeCell ref="C109:D109"/>
    <mergeCell ref="G109:I109"/>
    <mergeCell ref="K109:O109"/>
    <mergeCell ref="E116:G116"/>
    <mergeCell ref="K116:M116"/>
    <mergeCell ref="N116:P116"/>
    <mergeCell ref="A146:B146"/>
    <mergeCell ref="C146:D146"/>
    <mergeCell ref="G146:I146"/>
    <mergeCell ref="K146:O146"/>
    <mergeCell ref="A118:D118"/>
    <mergeCell ref="E118:P118"/>
    <mergeCell ref="A116:D116"/>
    <mergeCell ref="B140:D140"/>
    <mergeCell ref="A184:B185"/>
    <mergeCell ref="C184:D185"/>
    <mergeCell ref="A147:B148"/>
    <mergeCell ref="C147:D148"/>
    <mergeCell ref="G182:P182"/>
    <mergeCell ref="A149:G149"/>
    <mergeCell ref="A151:P151"/>
    <mergeCell ref="A153:D153"/>
    <mergeCell ref="E153:G153"/>
    <mergeCell ref="H153:J153"/>
    <mergeCell ref="A43:D43"/>
    <mergeCell ref="E43:G43"/>
    <mergeCell ref="H43:J43"/>
    <mergeCell ref="N43:P43"/>
    <mergeCell ref="A183:B183"/>
    <mergeCell ref="C183:D183"/>
    <mergeCell ref="G183:I183"/>
    <mergeCell ref="K183:O183"/>
    <mergeCell ref="K153:M153"/>
    <mergeCell ref="H116:J116"/>
    <mergeCell ref="K48:P48"/>
    <mergeCell ref="K49:P49"/>
    <mergeCell ref="E49:J49"/>
    <mergeCell ref="H42:J42"/>
    <mergeCell ref="K42:M42"/>
    <mergeCell ref="N42:P42"/>
    <mergeCell ref="K104:P104"/>
    <mergeCell ref="K103:P103"/>
    <mergeCell ref="B103:D103"/>
    <mergeCell ref="A44:D44"/>
    <mergeCell ref="E44:P44"/>
    <mergeCell ref="A75:G75"/>
    <mergeCell ref="A77:P77"/>
    <mergeCell ref="A67:D67"/>
    <mergeCell ref="E67:I67"/>
    <mergeCell ref="K67:P67"/>
    <mergeCell ref="G145:P145"/>
    <mergeCell ref="K134:P134"/>
    <mergeCell ref="K135:P135"/>
    <mergeCell ref="K132:P132"/>
    <mergeCell ref="A81:D81"/>
    <mergeCell ref="E81:P81"/>
    <mergeCell ref="A112:G112"/>
    <mergeCell ref="A114:P114"/>
    <mergeCell ref="A110:B111"/>
    <mergeCell ref="C110:D111"/>
    <mergeCell ref="A80:D80"/>
    <mergeCell ref="E80:G80"/>
    <mergeCell ref="H80:J80"/>
    <mergeCell ref="N80:P80"/>
    <mergeCell ref="E154:G154"/>
    <mergeCell ref="H154:J154"/>
    <mergeCell ref="N154:P154"/>
    <mergeCell ref="E117:G117"/>
    <mergeCell ref="H117:J117"/>
    <mergeCell ref="N117:P117"/>
    <mergeCell ref="B120:D120"/>
    <mergeCell ref="E120:J120"/>
    <mergeCell ref="N153:P153"/>
    <mergeCell ref="A154:D154"/>
    <mergeCell ref="B46:D46"/>
    <mergeCell ref="E46:J46"/>
    <mergeCell ref="K46:P46"/>
    <mergeCell ref="B83:D83"/>
    <mergeCell ref="E83:J83"/>
    <mergeCell ref="K83:P83"/>
    <mergeCell ref="E190:G190"/>
    <mergeCell ref="H190:J190"/>
    <mergeCell ref="K190:M190"/>
    <mergeCell ref="N190:P190"/>
    <mergeCell ref="K120:P120"/>
    <mergeCell ref="B157:D157"/>
    <mergeCell ref="E157:J157"/>
    <mergeCell ref="K157:P157"/>
    <mergeCell ref="A155:D155"/>
    <mergeCell ref="E155:P155"/>
    <mergeCell ref="A191:D191"/>
    <mergeCell ref="E191:G191"/>
    <mergeCell ref="H191:J191"/>
    <mergeCell ref="N191:P191"/>
    <mergeCell ref="A192:D192"/>
    <mergeCell ref="E192:P192"/>
    <mergeCell ref="B194:D194"/>
    <mergeCell ref="E194:J194"/>
    <mergeCell ref="K194:P194"/>
    <mergeCell ref="B195:D195"/>
    <mergeCell ref="E195:J195"/>
    <mergeCell ref="K195:P195"/>
    <mergeCell ref="B196:D196"/>
    <mergeCell ref="E196:J196"/>
    <mergeCell ref="K196:P196"/>
    <mergeCell ref="B197:D197"/>
    <mergeCell ref="E197:J197"/>
    <mergeCell ref="K197:P197"/>
    <mergeCell ref="B198:D198"/>
    <mergeCell ref="E198:J198"/>
    <mergeCell ref="K198:P198"/>
    <mergeCell ref="B199:D199"/>
    <mergeCell ref="E199:J199"/>
    <mergeCell ref="K199:P199"/>
    <mergeCell ref="B200:D200"/>
    <mergeCell ref="E200:J200"/>
    <mergeCell ref="K200:P200"/>
    <mergeCell ref="B201:D201"/>
    <mergeCell ref="E201:J201"/>
    <mergeCell ref="K201:P201"/>
    <mergeCell ref="B202:D202"/>
    <mergeCell ref="E202:J202"/>
    <mergeCell ref="K202:P202"/>
    <mergeCell ref="B203:D203"/>
    <mergeCell ref="E203:J203"/>
    <mergeCell ref="K203:P203"/>
    <mergeCell ref="B204:D204"/>
    <mergeCell ref="E204:J204"/>
    <mergeCell ref="K204:P204"/>
    <mergeCell ref="B205:D205"/>
    <mergeCell ref="E205:J205"/>
    <mergeCell ref="K205:P205"/>
    <mergeCell ref="B206:D206"/>
    <mergeCell ref="E206:J206"/>
    <mergeCell ref="K206:P206"/>
    <mergeCell ref="B207:D207"/>
    <mergeCell ref="E207:J207"/>
    <mergeCell ref="K207:P207"/>
    <mergeCell ref="B208:D208"/>
    <mergeCell ref="E208:J208"/>
    <mergeCell ref="K208:P208"/>
    <mergeCell ref="B209:D209"/>
    <mergeCell ref="E209:J209"/>
    <mergeCell ref="K209:P209"/>
    <mergeCell ref="B210:D210"/>
    <mergeCell ref="E210:J210"/>
    <mergeCell ref="K210:P210"/>
    <mergeCell ref="B211:D211"/>
    <mergeCell ref="E211:J211"/>
    <mergeCell ref="K211:P211"/>
    <mergeCell ref="B212:D212"/>
    <mergeCell ref="E212:J212"/>
    <mergeCell ref="K212:P212"/>
    <mergeCell ref="B213:D213"/>
    <mergeCell ref="E213:J213"/>
    <mergeCell ref="K213:P213"/>
    <mergeCell ref="B214:D214"/>
    <mergeCell ref="E214:J214"/>
    <mergeCell ref="K214:P214"/>
    <mergeCell ref="A215:D215"/>
    <mergeCell ref="E215:I215"/>
    <mergeCell ref="K215:P215"/>
    <mergeCell ref="A220:B220"/>
    <mergeCell ref="C220:D220"/>
    <mergeCell ref="G220:I220"/>
    <mergeCell ref="K220:O220"/>
    <mergeCell ref="A221:B222"/>
    <mergeCell ref="C221:D222"/>
    <mergeCell ref="A223:G223"/>
    <mergeCell ref="A225:P225"/>
    <mergeCell ref="A227:D227"/>
    <mergeCell ref="E227:G227"/>
    <mergeCell ref="H227:J227"/>
    <mergeCell ref="K227:M227"/>
    <mergeCell ref="N227:P227"/>
    <mergeCell ref="A228:D228"/>
    <mergeCell ref="E228:G228"/>
    <mergeCell ref="H228:J228"/>
    <mergeCell ref="N228:P228"/>
    <mergeCell ref="A229:D229"/>
    <mergeCell ref="E229:P229"/>
    <mergeCell ref="B231:D231"/>
    <mergeCell ref="E231:J231"/>
    <mergeCell ref="K231:P231"/>
    <mergeCell ref="B232:D232"/>
    <mergeCell ref="E232:J232"/>
    <mergeCell ref="K232:P232"/>
    <mergeCell ref="B233:D233"/>
    <mergeCell ref="E233:J233"/>
    <mergeCell ref="K233:P233"/>
    <mergeCell ref="B234:D234"/>
    <mergeCell ref="E234:J234"/>
    <mergeCell ref="K234:P234"/>
    <mergeCell ref="B235:D235"/>
    <mergeCell ref="E235:J235"/>
    <mergeCell ref="K235:P235"/>
    <mergeCell ref="B236:D236"/>
    <mergeCell ref="E236:J236"/>
    <mergeCell ref="K236:P236"/>
    <mergeCell ref="B237:D237"/>
    <mergeCell ref="E237:J237"/>
    <mergeCell ref="K237:P237"/>
    <mergeCell ref="B238:D238"/>
    <mergeCell ref="E238:J238"/>
    <mergeCell ref="K238:P238"/>
    <mergeCell ref="B239:D239"/>
    <mergeCell ref="E239:J239"/>
    <mergeCell ref="K239:P239"/>
    <mergeCell ref="B240:D240"/>
    <mergeCell ref="E240:J240"/>
    <mergeCell ref="K240:P240"/>
    <mergeCell ref="B241:D241"/>
    <mergeCell ref="E241:J241"/>
    <mergeCell ref="K241:P241"/>
    <mergeCell ref="B242:D242"/>
    <mergeCell ref="E242:J242"/>
    <mergeCell ref="K242:P242"/>
    <mergeCell ref="B243:D243"/>
    <mergeCell ref="E243:J243"/>
    <mergeCell ref="K243:P243"/>
    <mergeCell ref="B244:D244"/>
    <mergeCell ref="E244:J244"/>
    <mergeCell ref="K244:P244"/>
    <mergeCell ref="B245:D245"/>
    <mergeCell ref="E245:J245"/>
    <mergeCell ref="K245:P245"/>
    <mergeCell ref="B246:D246"/>
    <mergeCell ref="E246:J246"/>
    <mergeCell ref="K246:P246"/>
    <mergeCell ref="B247:D247"/>
    <mergeCell ref="E247:J247"/>
    <mergeCell ref="K247:P247"/>
    <mergeCell ref="B248:D248"/>
    <mergeCell ref="E248:J248"/>
    <mergeCell ref="K248:P248"/>
    <mergeCell ref="B249:D249"/>
    <mergeCell ref="E249:J249"/>
    <mergeCell ref="K249:P249"/>
    <mergeCell ref="B250:D250"/>
    <mergeCell ref="E250:J250"/>
    <mergeCell ref="K250:P250"/>
    <mergeCell ref="B251:D251"/>
    <mergeCell ref="E251:J251"/>
    <mergeCell ref="K251:P251"/>
    <mergeCell ref="A252:D252"/>
    <mergeCell ref="E252:I252"/>
    <mergeCell ref="K252:P252"/>
    <mergeCell ref="G256:P256"/>
    <mergeCell ref="A257:B257"/>
    <mergeCell ref="C257:D257"/>
    <mergeCell ref="G257:I257"/>
    <mergeCell ref="K257:O257"/>
    <mergeCell ref="A258:B259"/>
    <mergeCell ref="C258:D259"/>
    <mergeCell ref="J259:P259"/>
    <mergeCell ref="A260:G260"/>
    <mergeCell ref="A262:P262"/>
    <mergeCell ref="A264:D264"/>
    <mergeCell ref="E264:G264"/>
    <mergeCell ref="H264:J264"/>
    <mergeCell ref="K264:M264"/>
    <mergeCell ref="N264:P264"/>
    <mergeCell ref="A265:D265"/>
    <mergeCell ref="E265:G265"/>
    <mergeCell ref="H265:J265"/>
    <mergeCell ref="N265:P265"/>
    <mergeCell ref="A266:D266"/>
    <mergeCell ref="E266:P266"/>
    <mergeCell ref="B268:D268"/>
    <mergeCell ref="E268:J268"/>
    <mergeCell ref="K268:P268"/>
    <mergeCell ref="B269:D269"/>
    <mergeCell ref="E269:J269"/>
    <mergeCell ref="K269:P269"/>
    <mergeCell ref="B270:D270"/>
    <mergeCell ref="E270:J270"/>
    <mergeCell ref="K270:P270"/>
    <mergeCell ref="B271:D271"/>
    <mergeCell ref="E271:J271"/>
    <mergeCell ref="K271:P271"/>
    <mergeCell ref="B272:D272"/>
    <mergeCell ref="E272:J272"/>
    <mergeCell ref="K272:P272"/>
    <mergeCell ref="B273:D273"/>
    <mergeCell ref="E273:J273"/>
    <mergeCell ref="K273:P273"/>
    <mergeCell ref="B274:D274"/>
    <mergeCell ref="E274:J274"/>
    <mergeCell ref="K274:P274"/>
    <mergeCell ref="B275:D275"/>
    <mergeCell ref="E275:J275"/>
    <mergeCell ref="K275:P275"/>
    <mergeCell ref="B276:D276"/>
    <mergeCell ref="E276:J276"/>
    <mergeCell ref="K276:P276"/>
    <mergeCell ref="B277:D277"/>
    <mergeCell ref="E277:J277"/>
    <mergeCell ref="K277:P277"/>
    <mergeCell ref="B278:D278"/>
    <mergeCell ref="E278:J278"/>
    <mergeCell ref="K278:P278"/>
    <mergeCell ref="B279:D279"/>
    <mergeCell ref="E279:J279"/>
    <mergeCell ref="K279:P279"/>
    <mergeCell ref="B280:D280"/>
    <mergeCell ref="E280:J280"/>
    <mergeCell ref="K280:P280"/>
    <mergeCell ref="B281:D281"/>
    <mergeCell ref="E281:J281"/>
    <mergeCell ref="K281:P281"/>
    <mergeCell ref="B282:D282"/>
    <mergeCell ref="E282:J282"/>
    <mergeCell ref="K282:P282"/>
    <mergeCell ref="B283:D283"/>
    <mergeCell ref="E283:J283"/>
    <mergeCell ref="K283:P283"/>
    <mergeCell ref="B284:D284"/>
    <mergeCell ref="E284:J284"/>
    <mergeCell ref="K284:P284"/>
    <mergeCell ref="B285:D285"/>
    <mergeCell ref="E285:J285"/>
    <mergeCell ref="K285:P285"/>
    <mergeCell ref="B286:D286"/>
    <mergeCell ref="E286:J286"/>
    <mergeCell ref="K286:P286"/>
    <mergeCell ref="B287:D287"/>
    <mergeCell ref="E287:J287"/>
    <mergeCell ref="K287:P287"/>
    <mergeCell ref="B288:D288"/>
    <mergeCell ref="E288:J288"/>
    <mergeCell ref="K288:P288"/>
    <mergeCell ref="A289:D289"/>
    <mergeCell ref="E289:I289"/>
    <mergeCell ref="K289:P289"/>
    <mergeCell ref="G293:P293"/>
    <mergeCell ref="A294:B294"/>
    <mergeCell ref="C294:D294"/>
    <mergeCell ref="G294:I294"/>
    <mergeCell ref="K294:O294"/>
    <mergeCell ref="A295:B296"/>
    <mergeCell ref="C295:D296"/>
    <mergeCell ref="J296:P296"/>
    <mergeCell ref="A297:G297"/>
    <mergeCell ref="A299:P299"/>
    <mergeCell ref="A301:D301"/>
    <mergeCell ref="E301:G301"/>
    <mergeCell ref="H301:J301"/>
    <mergeCell ref="K301:M301"/>
    <mergeCell ref="N301:P301"/>
    <mergeCell ref="A302:D302"/>
    <mergeCell ref="E302:G302"/>
    <mergeCell ref="H302:J302"/>
    <mergeCell ref="N302:P302"/>
    <mergeCell ref="A303:D303"/>
    <mergeCell ref="E303:P303"/>
    <mergeCell ref="B305:D305"/>
    <mergeCell ref="E305:J305"/>
    <mergeCell ref="K305:P305"/>
    <mergeCell ref="B306:D306"/>
    <mergeCell ref="E306:J306"/>
    <mergeCell ref="K306:P306"/>
    <mergeCell ref="B307:D307"/>
    <mergeCell ref="E307:J307"/>
    <mergeCell ref="K307:P307"/>
    <mergeCell ref="B308:D308"/>
    <mergeCell ref="E308:J308"/>
    <mergeCell ref="K308:P308"/>
    <mergeCell ref="B309:D309"/>
    <mergeCell ref="E309:J309"/>
    <mergeCell ref="K309:P309"/>
    <mergeCell ref="B310:D310"/>
    <mergeCell ref="E310:J310"/>
    <mergeCell ref="K310:P310"/>
    <mergeCell ref="B311:D311"/>
    <mergeCell ref="E311:J311"/>
    <mergeCell ref="K311:P311"/>
    <mergeCell ref="B312:D312"/>
    <mergeCell ref="E312:J312"/>
    <mergeCell ref="K312:P312"/>
    <mergeCell ref="B313:D313"/>
    <mergeCell ref="E313:J313"/>
    <mergeCell ref="K313:P313"/>
    <mergeCell ref="B314:D314"/>
    <mergeCell ref="E314:J314"/>
    <mergeCell ref="K314:P314"/>
    <mergeCell ref="B315:D315"/>
    <mergeCell ref="E315:J315"/>
    <mergeCell ref="K315:P315"/>
    <mergeCell ref="B316:D316"/>
    <mergeCell ref="E316:J316"/>
    <mergeCell ref="K316:P316"/>
    <mergeCell ref="B317:D317"/>
    <mergeCell ref="E317:J317"/>
    <mergeCell ref="K317:P317"/>
    <mergeCell ref="B318:D318"/>
    <mergeCell ref="E318:J318"/>
    <mergeCell ref="K318:P318"/>
    <mergeCell ref="B319:D319"/>
    <mergeCell ref="E319:J319"/>
    <mergeCell ref="K319:P319"/>
    <mergeCell ref="B320:D320"/>
    <mergeCell ref="E320:J320"/>
    <mergeCell ref="K320:P320"/>
    <mergeCell ref="B321:D321"/>
    <mergeCell ref="E321:J321"/>
    <mergeCell ref="K321:P321"/>
    <mergeCell ref="B322:D322"/>
    <mergeCell ref="E322:J322"/>
    <mergeCell ref="K322:P322"/>
    <mergeCell ref="B323:D323"/>
    <mergeCell ref="E323:J323"/>
    <mergeCell ref="K323:P323"/>
    <mergeCell ref="B324:D324"/>
    <mergeCell ref="E324:J324"/>
    <mergeCell ref="K324:P324"/>
    <mergeCell ref="B325:D325"/>
    <mergeCell ref="E325:J325"/>
    <mergeCell ref="K325:P325"/>
    <mergeCell ref="A326:D326"/>
    <mergeCell ref="E326:I326"/>
    <mergeCell ref="K326:P326"/>
    <mergeCell ref="G330:P330"/>
    <mergeCell ref="A331:B331"/>
    <mergeCell ref="C331:D331"/>
    <mergeCell ref="G331:I331"/>
    <mergeCell ref="K331:O331"/>
    <mergeCell ref="A332:B333"/>
    <mergeCell ref="C332:D333"/>
    <mergeCell ref="J333:P333"/>
    <mergeCell ref="A334:G334"/>
    <mergeCell ref="A336:P336"/>
    <mergeCell ref="A338:D338"/>
    <mergeCell ref="E338:G338"/>
    <mergeCell ref="H338:J338"/>
    <mergeCell ref="K338:M338"/>
    <mergeCell ref="N338:P338"/>
    <mergeCell ref="A339:D339"/>
    <mergeCell ref="E339:G339"/>
    <mergeCell ref="H339:J339"/>
    <mergeCell ref="N339:P339"/>
    <mergeCell ref="A340:D340"/>
    <mergeCell ref="E340:P340"/>
    <mergeCell ref="B342:D342"/>
    <mergeCell ref="E342:J342"/>
    <mergeCell ref="K342:P342"/>
    <mergeCell ref="B343:D343"/>
    <mergeCell ref="E343:J343"/>
    <mergeCell ref="K343:P343"/>
    <mergeCell ref="B344:D344"/>
    <mergeCell ref="E344:J344"/>
    <mergeCell ref="K344:P344"/>
    <mergeCell ref="B345:D345"/>
    <mergeCell ref="E345:J345"/>
    <mergeCell ref="K345:P345"/>
    <mergeCell ref="B346:D346"/>
    <mergeCell ref="E346:J346"/>
    <mergeCell ref="K346:P346"/>
    <mergeCell ref="B347:D347"/>
    <mergeCell ref="E347:J347"/>
    <mergeCell ref="K347:P347"/>
    <mergeCell ref="B348:D348"/>
    <mergeCell ref="E348:J348"/>
    <mergeCell ref="K348:P348"/>
    <mergeCell ref="B349:D349"/>
    <mergeCell ref="E349:J349"/>
    <mergeCell ref="K349:P349"/>
    <mergeCell ref="B350:D350"/>
    <mergeCell ref="E350:J350"/>
    <mergeCell ref="K350:P350"/>
    <mergeCell ref="B351:D351"/>
    <mergeCell ref="E351:J351"/>
    <mergeCell ref="K351:P351"/>
    <mergeCell ref="B352:D352"/>
    <mergeCell ref="E352:J352"/>
    <mergeCell ref="K352:P352"/>
    <mergeCell ref="B353:D353"/>
    <mergeCell ref="E353:J353"/>
    <mergeCell ref="K353:P353"/>
    <mergeCell ref="B354:D354"/>
    <mergeCell ref="E354:J354"/>
    <mergeCell ref="K354:P354"/>
    <mergeCell ref="B355:D355"/>
    <mergeCell ref="E355:J355"/>
    <mergeCell ref="K355:P355"/>
    <mergeCell ref="B356:D356"/>
    <mergeCell ref="E356:J356"/>
    <mergeCell ref="K356:P356"/>
    <mergeCell ref="B357:D357"/>
    <mergeCell ref="E357:J357"/>
    <mergeCell ref="K357:P357"/>
    <mergeCell ref="B358:D358"/>
    <mergeCell ref="E358:J358"/>
    <mergeCell ref="K358:P358"/>
    <mergeCell ref="B359:D359"/>
    <mergeCell ref="E359:J359"/>
    <mergeCell ref="K359:P359"/>
    <mergeCell ref="B360:D360"/>
    <mergeCell ref="E360:J360"/>
    <mergeCell ref="K360:P360"/>
    <mergeCell ref="B361:D361"/>
    <mergeCell ref="E361:J361"/>
    <mergeCell ref="K361:P361"/>
    <mergeCell ref="B362:D362"/>
    <mergeCell ref="E362:J362"/>
    <mergeCell ref="K362:P362"/>
    <mergeCell ref="A363:D363"/>
    <mergeCell ref="E363:I363"/>
    <mergeCell ref="K363:P363"/>
    <mergeCell ref="G367:P367"/>
    <mergeCell ref="A368:B368"/>
    <mergeCell ref="C368:D368"/>
    <mergeCell ref="G368:I368"/>
    <mergeCell ref="K368:O368"/>
    <mergeCell ref="A369:B370"/>
    <mergeCell ref="C369:D370"/>
    <mergeCell ref="J370:P370"/>
    <mergeCell ref="A371:G371"/>
    <mergeCell ref="A373:P373"/>
    <mergeCell ref="A375:D375"/>
    <mergeCell ref="E375:G375"/>
    <mergeCell ref="H375:J375"/>
    <mergeCell ref="K375:M375"/>
    <mergeCell ref="N375:P375"/>
    <mergeCell ref="A376:D376"/>
    <mergeCell ref="E376:G376"/>
    <mergeCell ref="H376:J376"/>
    <mergeCell ref="N376:P376"/>
    <mergeCell ref="A377:D377"/>
    <mergeCell ref="E377:P377"/>
    <mergeCell ref="B379:D379"/>
    <mergeCell ref="E379:J379"/>
    <mergeCell ref="K379:P379"/>
    <mergeCell ref="B380:D380"/>
    <mergeCell ref="E380:J380"/>
    <mergeCell ref="K380:P380"/>
    <mergeCell ref="B381:D381"/>
    <mergeCell ref="E381:J381"/>
    <mergeCell ref="K381:P381"/>
    <mergeCell ref="B382:D382"/>
    <mergeCell ref="E382:J382"/>
    <mergeCell ref="K382:P382"/>
    <mergeCell ref="B383:D383"/>
    <mergeCell ref="E383:J383"/>
    <mergeCell ref="K383:P383"/>
    <mergeCell ref="B384:D384"/>
    <mergeCell ref="E384:J384"/>
    <mergeCell ref="K384:P384"/>
    <mergeCell ref="B385:D385"/>
    <mergeCell ref="E385:J385"/>
    <mergeCell ref="K385:P385"/>
    <mergeCell ref="B386:D386"/>
    <mergeCell ref="E386:J386"/>
    <mergeCell ref="K386:P386"/>
    <mergeCell ref="B387:D387"/>
    <mergeCell ref="E387:J387"/>
    <mergeCell ref="K387:P387"/>
    <mergeCell ref="B388:D388"/>
    <mergeCell ref="E388:J388"/>
    <mergeCell ref="K388:P388"/>
    <mergeCell ref="B389:D389"/>
    <mergeCell ref="E389:J389"/>
    <mergeCell ref="K389:P389"/>
    <mergeCell ref="B390:D390"/>
    <mergeCell ref="E390:J390"/>
    <mergeCell ref="K390:P390"/>
    <mergeCell ref="B391:D391"/>
    <mergeCell ref="E391:J391"/>
    <mergeCell ref="K391:P391"/>
    <mergeCell ref="B392:D392"/>
    <mergeCell ref="E392:J392"/>
    <mergeCell ref="K392:P392"/>
    <mergeCell ref="B393:D393"/>
    <mergeCell ref="E393:J393"/>
    <mergeCell ref="K393:P393"/>
    <mergeCell ref="B394:D394"/>
    <mergeCell ref="E394:J394"/>
    <mergeCell ref="K394:P394"/>
    <mergeCell ref="B395:D395"/>
    <mergeCell ref="E395:J395"/>
    <mergeCell ref="K395:P395"/>
    <mergeCell ref="B396:D396"/>
    <mergeCell ref="E396:J396"/>
    <mergeCell ref="K396:P396"/>
    <mergeCell ref="B397:D397"/>
    <mergeCell ref="E397:J397"/>
    <mergeCell ref="K397:P397"/>
    <mergeCell ref="B398:D398"/>
    <mergeCell ref="E398:J398"/>
    <mergeCell ref="K398:P398"/>
    <mergeCell ref="B399:D399"/>
    <mergeCell ref="E399:J399"/>
    <mergeCell ref="K399:P399"/>
    <mergeCell ref="A400:D400"/>
    <mergeCell ref="E400:I400"/>
    <mergeCell ref="K400:P400"/>
    <mergeCell ref="G404:P404"/>
    <mergeCell ref="A405:B405"/>
    <mergeCell ref="C405:D405"/>
    <mergeCell ref="G405:I405"/>
    <mergeCell ref="K405:O405"/>
    <mergeCell ref="A406:B407"/>
    <mergeCell ref="C406:D407"/>
    <mergeCell ref="J407:P407"/>
    <mergeCell ref="A408:G408"/>
    <mergeCell ref="A410:P410"/>
    <mergeCell ref="A412:D412"/>
    <mergeCell ref="E412:G412"/>
    <mergeCell ref="H412:J412"/>
    <mergeCell ref="K412:M412"/>
    <mergeCell ref="N412:P412"/>
    <mergeCell ref="A413:D413"/>
    <mergeCell ref="E413:G413"/>
    <mergeCell ref="H413:J413"/>
    <mergeCell ref="N413:P413"/>
    <mergeCell ref="A414:D414"/>
    <mergeCell ref="E414:P414"/>
    <mergeCell ref="B416:D416"/>
    <mergeCell ref="E416:J416"/>
    <mergeCell ref="K416:P416"/>
    <mergeCell ref="B417:D417"/>
    <mergeCell ref="E417:J417"/>
    <mergeCell ref="K417:P417"/>
    <mergeCell ref="B418:D418"/>
    <mergeCell ref="E418:J418"/>
    <mergeCell ref="K418:P418"/>
    <mergeCell ref="B419:D419"/>
    <mergeCell ref="E419:J419"/>
    <mergeCell ref="K419:P419"/>
    <mergeCell ref="B420:D420"/>
    <mergeCell ref="E420:J420"/>
    <mergeCell ref="K420:P420"/>
    <mergeCell ref="B421:D421"/>
    <mergeCell ref="E421:J421"/>
    <mergeCell ref="K421:P421"/>
    <mergeCell ref="B422:D422"/>
    <mergeCell ref="E422:J422"/>
    <mergeCell ref="K422:P422"/>
    <mergeCell ref="B423:D423"/>
    <mergeCell ref="E423:J423"/>
    <mergeCell ref="K423:P423"/>
    <mergeCell ref="B424:D424"/>
    <mergeCell ref="E424:J424"/>
    <mergeCell ref="K424:P424"/>
    <mergeCell ref="B425:D425"/>
    <mergeCell ref="E425:J425"/>
    <mergeCell ref="K425:P425"/>
    <mergeCell ref="B426:D426"/>
    <mergeCell ref="E426:J426"/>
    <mergeCell ref="K426:P426"/>
    <mergeCell ref="B427:D427"/>
    <mergeCell ref="E427:J427"/>
    <mergeCell ref="K427:P427"/>
    <mergeCell ref="B428:D428"/>
    <mergeCell ref="E428:J428"/>
    <mergeCell ref="K428:P428"/>
    <mergeCell ref="B429:D429"/>
    <mergeCell ref="E429:J429"/>
    <mergeCell ref="K429:P429"/>
    <mergeCell ref="B430:D430"/>
    <mergeCell ref="E430:J430"/>
    <mergeCell ref="K430:P430"/>
    <mergeCell ref="B431:D431"/>
    <mergeCell ref="E431:J431"/>
    <mergeCell ref="K431:P431"/>
    <mergeCell ref="B432:D432"/>
    <mergeCell ref="E432:J432"/>
    <mergeCell ref="K432:P432"/>
    <mergeCell ref="B433:D433"/>
    <mergeCell ref="E433:J433"/>
    <mergeCell ref="K433:P433"/>
    <mergeCell ref="B434:D434"/>
    <mergeCell ref="E434:J434"/>
    <mergeCell ref="K434:P434"/>
    <mergeCell ref="B435:D435"/>
    <mergeCell ref="E435:J435"/>
    <mergeCell ref="K435:P435"/>
    <mergeCell ref="B436:D436"/>
    <mergeCell ref="E436:J436"/>
    <mergeCell ref="K436:P436"/>
    <mergeCell ref="A437:D437"/>
    <mergeCell ref="E437:I437"/>
    <mergeCell ref="K437:P437"/>
    <mergeCell ref="G441:P441"/>
    <mergeCell ref="A442:B442"/>
    <mergeCell ref="C442:D442"/>
    <mergeCell ref="G442:I442"/>
    <mergeCell ref="K442:O442"/>
    <mergeCell ref="A443:B444"/>
    <mergeCell ref="C443:D444"/>
    <mergeCell ref="J444:P444"/>
    <mergeCell ref="A445:G445"/>
    <mergeCell ref="A447:P447"/>
    <mergeCell ref="A449:D449"/>
    <mergeCell ref="E449:G449"/>
    <mergeCell ref="H449:J449"/>
    <mergeCell ref="K449:M449"/>
    <mergeCell ref="N449:P449"/>
    <mergeCell ref="A450:D450"/>
    <mergeCell ref="E450:G450"/>
    <mergeCell ref="H450:J450"/>
    <mergeCell ref="N450:P450"/>
    <mergeCell ref="A451:D451"/>
    <mergeCell ref="E451:P451"/>
    <mergeCell ref="B453:D453"/>
    <mergeCell ref="E453:J453"/>
    <mergeCell ref="K453:P453"/>
    <mergeCell ref="B454:D454"/>
    <mergeCell ref="E454:J454"/>
    <mergeCell ref="K454:P454"/>
    <mergeCell ref="B455:D455"/>
    <mergeCell ref="E455:J455"/>
    <mergeCell ref="K455:P455"/>
    <mergeCell ref="B456:D456"/>
    <mergeCell ref="E456:J456"/>
    <mergeCell ref="K456:P456"/>
    <mergeCell ref="B457:D457"/>
    <mergeCell ref="E457:J457"/>
    <mergeCell ref="K457:P457"/>
    <mergeCell ref="B458:D458"/>
    <mergeCell ref="E458:J458"/>
    <mergeCell ref="K458:P458"/>
    <mergeCell ref="B459:D459"/>
    <mergeCell ref="E459:J459"/>
    <mergeCell ref="K459:P459"/>
    <mergeCell ref="B460:D460"/>
    <mergeCell ref="E460:J460"/>
    <mergeCell ref="K460:P460"/>
    <mergeCell ref="B461:D461"/>
    <mergeCell ref="E461:J461"/>
    <mergeCell ref="K461:P461"/>
    <mergeCell ref="B462:D462"/>
    <mergeCell ref="E462:J462"/>
    <mergeCell ref="K462:P462"/>
    <mergeCell ref="B463:D463"/>
    <mergeCell ref="E463:J463"/>
    <mergeCell ref="K463:P463"/>
    <mergeCell ref="B464:D464"/>
    <mergeCell ref="E464:J464"/>
    <mergeCell ref="K464:P464"/>
    <mergeCell ref="B465:D465"/>
    <mergeCell ref="E465:J465"/>
    <mergeCell ref="K465:P465"/>
    <mergeCell ref="B466:D466"/>
    <mergeCell ref="E466:J466"/>
    <mergeCell ref="K466:P466"/>
    <mergeCell ref="B467:D467"/>
    <mergeCell ref="E467:J467"/>
    <mergeCell ref="K467:P467"/>
    <mergeCell ref="B468:D468"/>
    <mergeCell ref="E468:J468"/>
    <mergeCell ref="K468:P468"/>
    <mergeCell ref="B469:D469"/>
    <mergeCell ref="E469:J469"/>
    <mergeCell ref="K469:P469"/>
    <mergeCell ref="B470:D470"/>
    <mergeCell ref="E470:J470"/>
    <mergeCell ref="K470:P470"/>
    <mergeCell ref="B471:D471"/>
    <mergeCell ref="E471:J471"/>
    <mergeCell ref="K471:P471"/>
    <mergeCell ref="B472:D472"/>
    <mergeCell ref="E472:J472"/>
    <mergeCell ref="K472:P472"/>
    <mergeCell ref="B473:D473"/>
    <mergeCell ref="E473:J473"/>
    <mergeCell ref="K473:P473"/>
    <mergeCell ref="A474:D474"/>
    <mergeCell ref="E474:I474"/>
    <mergeCell ref="K474:P474"/>
    <mergeCell ref="G478:P478"/>
    <mergeCell ref="A479:B479"/>
    <mergeCell ref="C479:D479"/>
    <mergeCell ref="G479:I479"/>
    <mergeCell ref="K479:O479"/>
    <mergeCell ref="A480:B481"/>
    <mergeCell ref="C480:D481"/>
    <mergeCell ref="J481:P481"/>
    <mergeCell ref="A482:G482"/>
    <mergeCell ref="A484:P484"/>
    <mergeCell ref="A486:D486"/>
    <mergeCell ref="E486:G486"/>
    <mergeCell ref="H486:J486"/>
    <mergeCell ref="K486:M486"/>
    <mergeCell ref="N486:P486"/>
    <mergeCell ref="A487:D487"/>
    <mergeCell ref="E487:G487"/>
    <mergeCell ref="H487:J487"/>
    <mergeCell ref="N487:P487"/>
    <mergeCell ref="A488:D488"/>
    <mergeCell ref="E488:P488"/>
    <mergeCell ref="B490:D490"/>
    <mergeCell ref="E490:J490"/>
    <mergeCell ref="K490:P490"/>
    <mergeCell ref="B491:D491"/>
    <mergeCell ref="E491:J491"/>
    <mergeCell ref="K491:P491"/>
    <mergeCell ref="B492:D492"/>
    <mergeCell ref="E492:J492"/>
    <mergeCell ref="K492:P492"/>
    <mergeCell ref="B493:D493"/>
    <mergeCell ref="E493:J493"/>
    <mergeCell ref="K493:P493"/>
    <mergeCell ref="B494:D494"/>
    <mergeCell ref="E494:J494"/>
    <mergeCell ref="K494:P494"/>
    <mergeCell ref="B495:D495"/>
    <mergeCell ref="E495:J495"/>
    <mergeCell ref="K495:P495"/>
    <mergeCell ref="B496:D496"/>
    <mergeCell ref="E496:J496"/>
    <mergeCell ref="K496:P496"/>
    <mergeCell ref="B497:D497"/>
    <mergeCell ref="E497:J497"/>
    <mergeCell ref="K497:P497"/>
    <mergeCell ref="B498:D498"/>
    <mergeCell ref="E498:J498"/>
    <mergeCell ref="K498:P498"/>
    <mergeCell ref="B499:D499"/>
    <mergeCell ref="E499:J499"/>
    <mergeCell ref="K499:P499"/>
    <mergeCell ref="B500:D500"/>
    <mergeCell ref="E500:J500"/>
    <mergeCell ref="K500:P500"/>
    <mergeCell ref="B501:D501"/>
    <mergeCell ref="E501:J501"/>
    <mergeCell ref="K501:P501"/>
    <mergeCell ref="B502:D502"/>
    <mergeCell ref="E502:J502"/>
    <mergeCell ref="K502:P502"/>
    <mergeCell ref="B503:D503"/>
    <mergeCell ref="E503:J503"/>
    <mergeCell ref="K503:P503"/>
    <mergeCell ref="B504:D504"/>
    <mergeCell ref="E504:J504"/>
    <mergeCell ref="K504:P504"/>
    <mergeCell ref="B505:D505"/>
    <mergeCell ref="E505:J505"/>
    <mergeCell ref="K505:P505"/>
    <mergeCell ref="B506:D506"/>
    <mergeCell ref="E506:J506"/>
    <mergeCell ref="K506:P506"/>
    <mergeCell ref="B507:D507"/>
    <mergeCell ref="E507:J507"/>
    <mergeCell ref="K507:P507"/>
    <mergeCell ref="B508:D508"/>
    <mergeCell ref="E508:J508"/>
    <mergeCell ref="K508:P508"/>
    <mergeCell ref="B509:D509"/>
    <mergeCell ref="E509:J509"/>
    <mergeCell ref="K509:P509"/>
    <mergeCell ref="B510:D510"/>
    <mergeCell ref="E510:J510"/>
    <mergeCell ref="K510:P510"/>
    <mergeCell ref="A511:D511"/>
    <mergeCell ref="E511:I511"/>
    <mergeCell ref="K511:P511"/>
    <mergeCell ref="G515:P515"/>
    <mergeCell ref="A516:B516"/>
    <mergeCell ref="C516:D516"/>
    <mergeCell ref="G516:I516"/>
    <mergeCell ref="K516:O516"/>
    <mergeCell ref="A517:B518"/>
    <mergeCell ref="C517:D518"/>
    <mergeCell ref="J518:P518"/>
    <mergeCell ref="A519:G519"/>
    <mergeCell ref="A521:P521"/>
    <mergeCell ref="A523:D523"/>
    <mergeCell ref="E523:G523"/>
    <mergeCell ref="H523:J523"/>
    <mergeCell ref="K523:M523"/>
    <mergeCell ref="N523:P523"/>
    <mergeCell ref="A524:D524"/>
    <mergeCell ref="E524:G524"/>
    <mergeCell ref="H524:J524"/>
    <mergeCell ref="N524:P524"/>
    <mergeCell ref="A525:D525"/>
    <mergeCell ref="E525:P525"/>
    <mergeCell ref="B527:D527"/>
    <mergeCell ref="E527:J527"/>
    <mergeCell ref="K527:P527"/>
    <mergeCell ref="B528:D528"/>
    <mergeCell ref="E528:J528"/>
    <mergeCell ref="K528:P528"/>
    <mergeCell ref="B529:D529"/>
    <mergeCell ref="E529:J529"/>
    <mergeCell ref="K529:P529"/>
    <mergeCell ref="B530:D530"/>
    <mergeCell ref="E530:J530"/>
    <mergeCell ref="K530:P530"/>
    <mergeCell ref="B531:D531"/>
    <mergeCell ref="E531:J531"/>
    <mergeCell ref="K531:P531"/>
    <mergeCell ref="B532:D532"/>
    <mergeCell ref="E532:J532"/>
    <mergeCell ref="K532:P532"/>
    <mergeCell ref="B533:D533"/>
    <mergeCell ref="E533:J533"/>
    <mergeCell ref="K533:P533"/>
    <mergeCell ref="B534:D534"/>
    <mergeCell ref="E534:J534"/>
    <mergeCell ref="K534:P534"/>
    <mergeCell ref="B535:D535"/>
    <mergeCell ref="E535:J535"/>
    <mergeCell ref="K535:P535"/>
    <mergeCell ref="B536:D536"/>
    <mergeCell ref="E536:J536"/>
    <mergeCell ref="K536:P536"/>
    <mergeCell ref="B537:D537"/>
    <mergeCell ref="E537:J537"/>
    <mergeCell ref="K537:P537"/>
    <mergeCell ref="B538:D538"/>
    <mergeCell ref="E538:J538"/>
    <mergeCell ref="K538:P538"/>
    <mergeCell ref="B539:D539"/>
    <mergeCell ref="E539:J539"/>
    <mergeCell ref="K539:P539"/>
    <mergeCell ref="B540:D540"/>
    <mergeCell ref="E540:J540"/>
    <mergeCell ref="K540:P540"/>
    <mergeCell ref="B541:D541"/>
    <mergeCell ref="E541:J541"/>
    <mergeCell ref="K541:P541"/>
    <mergeCell ref="B542:D542"/>
    <mergeCell ref="E542:J542"/>
    <mergeCell ref="K542:P542"/>
    <mergeCell ref="B543:D543"/>
    <mergeCell ref="E543:J543"/>
    <mergeCell ref="K543:P543"/>
    <mergeCell ref="B544:D544"/>
    <mergeCell ref="E544:J544"/>
    <mergeCell ref="K544:P544"/>
    <mergeCell ref="B545:D545"/>
    <mergeCell ref="E545:J545"/>
    <mergeCell ref="K545:P545"/>
    <mergeCell ref="B546:D546"/>
    <mergeCell ref="E546:J546"/>
    <mergeCell ref="K546:P546"/>
    <mergeCell ref="B547:D547"/>
    <mergeCell ref="E547:J547"/>
    <mergeCell ref="K547:P547"/>
    <mergeCell ref="A548:D548"/>
    <mergeCell ref="E548:I548"/>
    <mergeCell ref="K548:P548"/>
    <mergeCell ref="G552:P552"/>
    <mergeCell ref="A553:B553"/>
    <mergeCell ref="C553:D553"/>
    <mergeCell ref="G553:I553"/>
    <mergeCell ref="K553:O553"/>
    <mergeCell ref="A554:B555"/>
    <mergeCell ref="C554:D555"/>
    <mergeCell ref="J555:P555"/>
    <mergeCell ref="A556:G556"/>
    <mergeCell ref="A558:P558"/>
    <mergeCell ref="A560:D560"/>
    <mergeCell ref="E560:G560"/>
    <mergeCell ref="H560:J560"/>
    <mergeCell ref="K560:M560"/>
    <mergeCell ref="N560:P560"/>
    <mergeCell ref="A561:D561"/>
    <mergeCell ref="E561:G561"/>
    <mergeCell ref="H561:J561"/>
    <mergeCell ref="N561:P561"/>
    <mergeCell ref="A562:D562"/>
    <mergeCell ref="E562:P562"/>
    <mergeCell ref="B564:D564"/>
    <mergeCell ref="E564:J564"/>
    <mergeCell ref="K564:P564"/>
    <mergeCell ref="B565:D565"/>
    <mergeCell ref="E565:J565"/>
    <mergeCell ref="K565:P565"/>
    <mergeCell ref="B566:D566"/>
    <mergeCell ref="E566:J566"/>
    <mergeCell ref="K566:P566"/>
    <mergeCell ref="B567:D567"/>
    <mergeCell ref="E567:J567"/>
    <mergeCell ref="K567:P567"/>
    <mergeCell ref="B568:D568"/>
    <mergeCell ref="E568:J568"/>
    <mergeCell ref="K568:P568"/>
    <mergeCell ref="B569:D569"/>
    <mergeCell ref="E569:J569"/>
    <mergeCell ref="K569:P569"/>
    <mergeCell ref="B570:D570"/>
    <mergeCell ref="E570:J570"/>
    <mergeCell ref="K570:P570"/>
    <mergeCell ref="B571:D571"/>
    <mergeCell ref="E571:J571"/>
    <mergeCell ref="K571:P571"/>
    <mergeCell ref="B572:D572"/>
    <mergeCell ref="E572:J572"/>
    <mergeCell ref="K572:P572"/>
    <mergeCell ref="B573:D573"/>
    <mergeCell ref="E573:J573"/>
    <mergeCell ref="K573:P573"/>
    <mergeCell ref="B574:D574"/>
    <mergeCell ref="E574:J574"/>
    <mergeCell ref="K574:P574"/>
    <mergeCell ref="B575:D575"/>
    <mergeCell ref="E575:J575"/>
    <mergeCell ref="K575:P575"/>
    <mergeCell ref="B576:D576"/>
    <mergeCell ref="E576:J576"/>
    <mergeCell ref="K576:P576"/>
    <mergeCell ref="B577:D577"/>
    <mergeCell ref="E577:J577"/>
    <mergeCell ref="K577:P577"/>
    <mergeCell ref="B578:D578"/>
    <mergeCell ref="E578:J578"/>
    <mergeCell ref="K578:P578"/>
    <mergeCell ref="B579:D579"/>
    <mergeCell ref="E579:J579"/>
    <mergeCell ref="K579:P579"/>
    <mergeCell ref="B580:D580"/>
    <mergeCell ref="E580:J580"/>
    <mergeCell ref="K580:P580"/>
    <mergeCell ref="B581:D581"/>
    <mergeCell ref="E581:J581"/>
    <mergeCell ref="K581:P581"/>
    <mergeCell ref="B582:D582"/>
    <mergeCell ref="E582:J582"/>
    <mergeCell ref="K582:P582"/>
    <mergeCell ref="B583:D583"/>
    <mergeCell ref="E583:J583"/>
    <mergeCell ref="K583:P583"/>
    <mergeCell ref="B584:D584"/>
    <mergeCell ref="E584:J584"/>
    <mergeCell ref="K584:P584"/>
    <mergeCell ref="A585:D585"/>
    <mergeCell ref="E585:I585"/>
    <mergeCell ref="K585:P585"/>
    <mergeCell ref="G589:P589"/>
    <mergeCell ref="A590:B590"/>
    <mergeCell ref="C590:D590"/>
    <mergeCell ref="G590:I590"/>
    <mergeCell ref="K590:O590"/>
    <mergeCell ref="A591:B592"/>
    <mergeCell ref="C591:D592"/>
    <mergeCell ref="J592:P592"/>
    <mergeCell ref="A593:G593"/>
    <mergeCell ref="A595:P595"/>
    <mergeCell ref="A597:D597"/>
    <mergeCell ref="E597:G597"/>
    <mergeCell ref="H597:J597"/>
    <mergeCell ref="K597:M597"/>
    <mergeCell ref="N597:P597"/>
    <mergeCell ref="A598:D598"/>
    <mergeCell ref="E598:G598"/>
    <mergeCell ref="H598:J598"/>
    <mergeCell ref="N598:P598"/>
    <mergeCell ref="A599:D599"/>
    <mergeCell ref="E599:P599"/>
    <mergeCell ref="B601:D601"/>
    <mergeCell ref="E601:J601"/>
    <mergeCell ref="K601:P601"/>
    <mergeCell ref="B602:D602"/>
    <mergeCell ref="E602:J602"/>
    <mergeCell ref="K602:P602"/>
    <mergeCell ref="B603:D603"/>
    <mergeCell ref="E603:J603"/>
    <mergeCell ref="K603:P603"/>
    <mergeCell ref="B604:D604"/>
    <mergeCell ref="E604:J604"/>
    <mergeCell ref="K604:P604"/>
    <mergeCell ref="B605:D605"/>
    <mergeCell ref="E605:J605"/>
    <mergeCell ref="K605:P605"/>
    <mergeCell ref="B606:D606"/>
    <mergeCell ref="E606:J606"/>
    <mergeCell ref="K606:P606"/>
    <mergeCell ref="B607:D607"/>
    <mergeCell ref="E607:J607"/>
    <mergeCell ref="K607:P607"/>
    <mergeCell ref="B608:D608"/>
    <mergeCell ref="E608:J608"/>
    <mergeCell ref="K608:P608"/>
    <mergeCell ref="B609:D609"/>
    <mergeCell ref="E609:J609"/>
    <mergeCell ref="K609:P609"/>
    <mergeCell ref="B610:D610"/>
    <mergeCell ref="E610:J610"/>
    <mergeCell ref="K610:P610"/>
    <mergeCell ref="B611:D611"/>
    <mergeCell ref="E611:J611"/>
    <mergeCell ref="K611:P611"/>
    <mergeCell ref="B612:D612"/>
    <mergeCell ref="E612:J612"/>
    <mergeCell ref="K612:P612"/>
    <mergeCell ref="B613:D613"/>
    <mergeCell ref="E613:J613"/>
    <mergeCell ref="K613:P613"/>
    <mergeCell ref="B614:D614"/>
    <mergeCell ref="E614:J614"/>
    <mergeCell ref="K614:P614"/>
    <mergeCell ref="B615:D615"/>
    <mergeCell ref="E615:J615"/>
    <mergeCell ref="K615:P615"/>
    <mergeCell ref="B616:D616"/>
    <mergeCell ref="E616:J616"/>
    <mergeCell ref="K616:P616"/>
    <mergeCell ref="B617:D617"/>
    <mergeCell ref="E617:J617"/>
    <mergeCell ref="K617:P617"/>
    <mergeCell ref="B618:D618"/>
    <mergeCell ref="E618:J618"/>
    <mergeCell ref="K618:P618"/>
    <mergeCell ref="B619:D619"/>
    <mergeCell ref="E619:J619"/>
    <mergeCell ref="K619:P619"/>
    <mergeCell ref="B620:D620"/>
    <mergeCell ref="E620:J620"/>
    <mergeCell ref="K620:P620"/>
    <mergeCell ref="B621:D621"/>
    <mergeCell ref="E621:J621"/>
    <mergeCell ref="K621:P621"/>
    <mergeCell ref="A622:D622"/>
    <mergeCell ref="E622:I622"/>
    <mergeCell ref="K622:P622"/>
    <mergeCell ref="G626:P626"/>
    <mergeCell ref="A627:B627"/>
    <mergeCell ref="C627:D627"/>
    <mergeCell ref="G627:I627"/>
    <mergeCell ref="K627:O627"/>
    <mergeCell ref="A628:B629"/>
    <mergeCell ref="C628:D629"/>
    <mergeCell ref="J629:P629"/>
    <mergeCell ref="A630:G630"/>
    <mergeCell ref="A632:P632"/>
    <mergeCell ref="A634:D634"/>
    <mergeCell ref="E634:G634"/>
    <mergeCell ref="H634:J634"/>
    <mergeCell ref="K634:M634"/>
    <mergeCell ref="N634:P634"/>
    <mergeCell ref="A635:D635"/>
    <mergeCell ref="E635:G635"/>
    <mergeCell ref="H635:J635"/>
    <mergeCell ref="N635:P635"/>
    <mergeCell ref="A636:D636"/>
    <mergeCell ref="E636:P636"/>
    <mergeCell ref="B638:D638"/>
    <mergeCell ref="E638:J638"/>
    <mergeCell ref="K638:P638"/>
    <mergeCell ref="B639:D639"/>
    <mergeCell ref="E639:J639"/>
    <mergeCell ref="K639:P639"/>
    <mergeCell ref="B640:D640"/>
    <mergeCell ref="E640:J640"/>
    <mergeCell ref="K640:P640"/>
    <mergeCell ref="B641:D641"/>
    <mergeCell ref="E641:J641"/>
    <mergeCell ref="K641:P641"/>
    <mergeCell ref="B642:D642"/>
    <mergeCell ref="E642:J642"/>
    <mergeCell ref="K642:P642"/>
    <mergeCell ref="B643:D643"/>
    <mergeCell ref="E643:J643"/>
    <mergeCell ref="K643:P643"/>
    <mergeCell ref="B644:D644"/>
    <mergeCell ref="E644:J644"/>
    <mergeCell ref="K644:P644"/>
    <mergeCell ref="B645:D645"/>
    <mergeCell ref="E645:J645"/>
    <mergeCell ref="K645:P645"/>
    <mergeCell ref="B646:D646"/>
    <mergeCell ref="E646:J646"/>
    <mergeCell ref="K646:P646"/>
    <mergeCell ref="B647:D647"/>
    <mergeCell ref="E647:J647"/>
    <mergeCell ref="K647:P647"/>
    <mergeCell ref="B648:D648"/>
    <mergeCell ref="E648:J648"/>
    <mergeCell ref="K648:P648"/>
    <mergeCell ref="B649:D649"/>
    <mergeCell ref="E649:J649"/>
    <mergeCell ref="K649:P649"/>
    <mergeCell ref="B650:D650"/>
    <mergeCell ref="E650:J650"/>
    <mergeCell ref="K650:P650"/>
    <mergeCell ref="B651:D651"/>
    <mergeCell ref="E651:J651"/>
    <mergeCell ref="K651:P651"/>
    <mergeCell ref="B652:D652"/>
    <mergeCell ref="E652:J652"/>
    <mergeCell ref="K652:P652"/>
    <mergeCell ref="B653:D653"/>
    <mergeCell ref="E653:J653"/>
    <mergeCell ref="K653:P653"/>
    <mergeCell ref="B654:D654"/>
    <mergeCell ref="E654:J654"/>
    <mergeCell ref="K654:P654"/>
    <mergeCell ref="B655:D655"/>
    <mergeCell ref="E655:J655"/>
    <mergeCell ref="K655:P655"/>
    <mergeCell ref="B656:D656"/>
    <mergeCell ref="E656:J656"/>
    <mergeCell ref="K656:P656"/>
    <mergeCell ref="B657:D657"/>
    <mergeCell ref="E657:J657"/>
    <mergeCell ref="K657:P657"/>
    <mergeCell ref="B658:D658"/>
    <mergeCell ref="E658:J658"/>
    <mergeCell ref="K658:P658"/>
    <mergeCell ref="A659:D659"/>
    <mergeCell ref="E659:I659"/>
    <mergeCell ref="K659:P659"/>
    <mergeCell ref="G663:P663"/>
    <mergeCell ref="A664:B664"/>
    <mergeCell ref="C664:D664"/>
    <mergeCell ref="G664:I664"/>
    <mergeCell ref="K664:O664"/>
    <mergeCell ref="A665:B666"/>
    <mergeCell ref="C665:D666"/>
    <mergeCell ref="J666:P666"/>
    <mergeCell ref="A667:G667"/>
    <mergeCell ref="A669:P669"/>
    <mergeCell ref="A671:D671"/>
    <mergeCell ref="E671:G671"/>
    <mergeCell ref="H671:J671"/>
    <mergeCell ref="K671:M671"/>
    <mergeCell ref="N671:P671"/>
    <mergeCell ref="A672:D672"/>
    <mergeCell ref="E672:G672"/>
    <mergeCell ref="H672:J672"/>
    <mergeCell ref="N672:P672"/>
    <mergeCell ref="A673:D673"/>
    <mergeCell ref="E673:P673"/>
    <mergeCell ref="B675:D675"/>
    <mergeCell ref="E675:J675"/>
    <mergeCell ref="K675:P675"/>
    <mergeCell ref="B676:D676"/>
    <mergeCell ref="E676:J676"/>
    <mergeCell ref="K676:P676"/>
    <mergeCell ref="B677:D677"/>
    <mergeCell ref="E677:J677"/>
    <mergeCell ref="K677:P677"/>
    <mergeCell ref="B678:D678"/>
    <mergeCell ref="E678:J678"/>
    <mergeCell ref="K678:P678"/>
    <mergeCell ref="B679:D679"/>
    <mergeCell ref="E679:J679"/>
    <mergeCell ref="K679:P679"/>
    <mergeCell ref="B680:D680"/>
    <mergeCell ref="E680:J680"/>
    <mergeCell ref="K680:P680"/>
    <mergeCell ref="B681:D681"/>
    <mergeCell ref="E681:J681"/>
    <mergeCell ref="K681:P681"/>
    <mergeCell ref="B682:D682"/>
    <mergeCell ref="E682:J682"/>
    <mergeCell ref="K682:P682"/>
    <mergeCell ref="B683:D683"/>
    <mergeCell ref="E683:J683"/>
    <mergeCell ref="K683:P683"/>
    <mergeCell ref="B684:D684"/>
    <mergeCell ref="E684:J684"/>
    <mergeCell ref="K684:P684"/>
    <mergeCell ref="B685:D685"/>
    <mergeCell ref="E685:J685"/>
    <mergeCell ref="K685:P685"/>
    <mergeCell ref="B686:D686"/>
    <mergeCell ref="E686:J686"/>
    <mergeCell ref="K686:P686"/>
    <mergeCell ref="B687:D687"/>
    <mergeCell ref="E687:J687"/>
    <mergeCell ref="K687:P687"/>
    <mergeCell ref="B688:D688"/>
    <mergeCell ref="E688:J688"/>
    <mergeCell ref="K688:P688"/>
    <mergeCell ref="B689:D689"/>
    <mergeCell ref="E689:J689"/>
    <mergeCell ref="K689:P689"/>
    <mergeCell ref="B690:D690"/>
    <mergeCell ref="E690:J690"/>
    <mergeCell ref="K690:P690"/>
    <mergeCell ref="B691:D691"/>
    <mergeCell ref="E691:J691"/>
    <mergeCell ref="K691:P691"/>
    <mergeCell ref="B692:D692"/>
    <mergeCell ref="E692:J692"/>
    <mergeCell ref="K692:P692"/>
    <mergeCell ref="B693:D693"/>
    <mergeCell ref="E693:J693"/>
    <mergeCell ref="K693:P693"/>
    <mergeCell ref="B694:D694"/>
    <mergeCell ref="E694:J694"/>
    <mergeCell ref="K694:P694"/>
    <mergeCell ref="B695:D695"/>
    <mergeCell ref="E695:J695"/>
    <mergeCell ref="K695:P695"/>
    <mergeCell ref="A696:D696"/>
    <mergeCell ref="E696:I696"/>
    <mergeCell ref="K696:P696"/>
    <mergeCell ref="G700:P700"/>
    <mergeCell ref="A701:B701"/>
    <mergeCell ref="C701:D701"/>
    <mergeCell ref="G701:I701"/>
    <mergeCell ref="K701:O701"/>
    <mergeCell ref="A702:B703"/>
    <mergeCell ref="C702:D703"/>
    <mergeCell ref="J703:P703"/>
    <mergeCell ref="A704:G704"/>
    <mergeCell ref="A706:P706"/>
    <mergeCell ref="A708:D708"/>
    <mergeCell ref="E708:G708"/>
    <mergeCell ref="H708:J708"/>
    <mergeCell ref="K708:M708"/>
    <mergeCell ref="N708:P708"/>
    <mergeCell ref="A709:D709"/>
    <mergeCell ref="E709:G709"/>
    <mergeCell ref="H709:J709"/>
    <mergeCell ref="N709:P709"/>
    <mergeCell ref="A710:D710"/>
    <mergeCell ref="E710:P710"/>
    <mergeCell ref="B712:D712"/>
    <mergeCell ref="E712:J712"/>
    <mergeCell ref="K712:P712"/>
    <mergeCell ref="B713:D713"/>
    <mergeCell ref="E713:J713"/>
    <mergeCell ref="K713:P713"/>
    <mergeCell ref="B714:D714"/>
    <mergeCell ref="E714:J714"/>
    <mergeCell ref="K714:P714"/>
    <mergeCell ref="B715:D715"/>
    <mergeCell ref="E715:J715"/>
    <mergeCell ref="K715:P715"/>
    <mergeCell ref="B716:D716"/>
    <mergeCell ref="E716:J716"/>
    <mergeCell ref="K716:P716"/>
    <mergeCell ref="B717:D717"/>
    <mergeCell ref="E717:J717"/>
    <mergeCell ref="K717:P717"/>
    <mergeCell ref="B718:D718"/>
    <mergeCell ref="E718:J718"/>
    <mergeCell ref="K718:P718"/>
    <mergeCell ref="B719:D719"/>
    <mergeCell ref="E719:J719"/>
    <mergeCell ref="K719:P719"/>
    <mergeCell ref="B720:D720"/>
    <mergeCell ref="E720:J720"/>
    <mergeCell ref="K720:P720"/>
    <mergeCell ref="B721:D721"/>
    <mergeCell ref="E721:J721"/>
    <mergeCell ref="K721:P721"/>
    <mergeCell ref="B722:D722"/>
    <mergeCell ref="E722:J722"/>
    <mergeCell ref="K722:P722"/>
    <mergeCell ref="B723:D723"/>
    <mergeCell ref="E723:J723"/>
    <mergeCell ref="K723:P723"/>
    <mergeCell ref="B724:D724"/>
    <mergeCell ref="E724:J724"/>
    <mergeCell ref="K724:P724"/>
    <mergeCell ref="B725:D725"/>
    <mergeCell ref="E725:J725"/>
    <mergeCell ref="K725:P725"/>
    <mergeCell ref="B726:D726"/>
    <mergeCell ref="E726:J726"/>
    <mergeCell ref="K726:P726"/>
    <mergeCell ref="B727:D727"/>
    <mergeCell ref="E727:J727"/>
    <mergeCell ref="K727:P727"/>
    <mergeCell ref="B728:D728"/>
    <mergeCell ref="E728:J728"/>
    <mergeCell ref="K728:P728"/>
    <mergeCell ref="B729:D729"/>
    <mergeCell ref="E729:J729"/>
    <mergeCell ref="K729:P729"/>
    <mergeCell ref="B730:D730"/>
    <mergeCell ref="E730:J730"/>
    <mergeCell ref="K730:P730"/>
    <mergeCell ref="B731:D731"/>
    <mergeCell ref="E731:J731"/>
    <mergeCell ref="K731:P731"/>
    <mergeCell ref="B732:D732"/>
    <mergeCell ref="E732:J732"/>
    <mergeCell ref="K732:P732"/>
    <mergeCell ref="A733:D733"/>
    <mergeCell ref="E733:I733"/>
    <mergeCell ref="K733:P733"/>
    <mergeCell ref="G737:P737"/>
    <mergeCell ref="A738:B738"/>
    <mergeCell ref="C738:D738"/>
    <mergeCell ref="G738:I738"/>
    <mergeCell ref="K738:O738"/>
    <mergeCell ref="A739:B740"/>
    <mergeCell ref="C739:D740"/>
    <mergeCell ref="J740:P740"/>
    <mergeCell ref="A741:G741"/>
    <mergeCell ref="A743:P743"/>
    <mergeCell ref="A745:D745"/>
    <mergeCell ref="E745:G745"/>
    <mergeCell ref="H745:J745"/>
    <mergeCell ref="K745:M745"/>
    <mergeCell ref="N745:P745"/>
    <mergeCell ref="A746:D746"/>
    <mergeCell ref="E746:G746"/>
    <mergeCell ref="H746:J746"/>
    <mergeCell ref="N746:P746"/>
    <mergeCell ref="A747:D747"/>
    <mergeCell ref="E747:P747"/>
    <mergeCell ref="B749:D749"/>
    <mergeCell ref="E749:J749"/>
    <mergeCell ref="K749:P749"/>
    <mergeCell ref="B750:D750"/>
    <mergeCell ref="E750:J750"/>
    <mergeCell ref="K750:P750"/>
    <mergeCell ref="B751:D751"/>
    <mergeCell ref="E751:J751"/>
    <mergeCell ref="K751:P751"/>
    <mergeCell ref="B752:D752"/>
    <mergeCell ref="E752:J752"/>
    <mergeCell ref="K752:P752"/>
    <mergeCell ref="B753:D753"/>
    <mergeCell ref="E753:J753"/>
    <mergeCell ref="K753:P753"/>
    <mergeCell ref="B754:D754"/>
    <mergeCell ref="E754:J754"/>
    <mergeCell ref="K754:P754"/>
    <mergeCell ref="B755:D755"/>
    <mergeCell ref="E755:J755"/>
    <mergeCell ref="K755:P755"/>
    <mergeCell ref="B756:D756"/>
    <mergeCell ref="E756:J756"/>
    <mergeCell ref="K756:P756"/>
    <mergeCell ref="B757:D757"/>
    <mergeCell ref="E757:J757"/>
    <mergeCell ref="K757:P757"/>
    <mergeCell ref="B758:D758"/>
    <mergeCell ref="E758:J758"/>
    <mergeCell ref="K758:P758"/>
    <mergeCell ref="B759:D759"/>
    <mergeCell ref="E759:J759"/>
    <mergeCell ref="K759:P759"/>
    <mergeCell ref="B760:D760"/>
    <mergeCell ref="E760:J760"/>
    <mergeCell ref="K760:P760"/>
    <mergeCell ref="B761:D761"/>
    <mergeCell ref="E761:J761"/>
    <mergeCell ref="K761:P761"/>
    <mergeCell ref="B762:D762"/>
    <mergeCell ref="E762:J762"/>
    <mergeCell ref="K762:P762"/>
    <mergeCell ref="B763:D763"/>
    <mergeCell ref="E763:J763"/>
    <mergeCell ref="K763:P763"/>
    <mergeCell ref="B764:D764"/>
    <mergeCell ref="E764:J764"/>
    <mergeCell ref="K764:P764"/>
    <mergeCell ref="B765:D765"/>
    <mergeCell ref="E765:J765"/>
    <mergeCell ref="K765:P765"/>
    <mergeCell ref="B766:D766"/>
    <mergeCell ref="E766:J766"/>
    <mergeCell ref="K766:P766"/>
    <mergeCell ref="B767:D767"/>
    <mergeCell ref="E767:J767"/>
    <mergeCell ref="K767:P767"/>
    <mergeCell ref="B768:D768"/>
    <mergeCell ref="E768:J768"/>
    <mergeCell ref="K768:P768"/>
    <mergeCell ref="B769:D769"/>
    <mergeCell ref="E769:J769"/>
    <mergeCell ref="K769:P769"/>
    <mergeCell ref="A770:D770"/>
    <mergeCell ref="E770:I770"/>
    <mergeCell ref="K770:P770"/>
    <mergeCell ref="G774:P774"/>
    <mergeCell ref="A775:B775"/>
    <mergeCell ref="C775:D775"/>
    <mergeCell ref="G775:I775"/>
    <mergeCell ref="K775:O775"/>
    <mergeCell ref="A776:B777"/>
    <mergeCell ref="C776:D777"/>
    <mergeCell ref="J777:P777"/>
    <mergeCell ref="A778:G778"/>
    <mergeCell ref="A780:P780"/>
    <mergeCell ref="A782:D782"/>
    <mergeCell ref="E782:G782"/>
    <mergeCell ref="H782:J782"/>
    <mergeCell ref="K782:M782"/>
    <mergeCell ref="N782:P782"/>
    <mergeCell ref="A783:D783"/>
    <mergeCell ref="E783:G783"/>
    <mergeCell ref="H783:J783"/>
    <mergeCell ref="N783:P783"/>
    <mergeCell ref="A784:D784"/>
    <mergeCell ref="E784:P784"/>
    <mergeCell ref="B786:D786"/>
    <mergeCell ref="E786:J786"/>
    <mergeCell ref="K786:P786"/>
    <mergeCell ref="B787:D787"/>
    <mergeCell ref="E787:J787"/>
    <mergeCell ref="K787:P787"/>
    <mergeCell ref="B788:D788"/>
    <mergeCell ref="E788:J788"/>
    <mergeCell ref="K788:P788"/>
    <mergeCell ref="B789:D789"/>
    <mergeCell ref="E789:J789"/>
    <mergeCell ref="K789:P789"/>
    <mergeCell ref="B790:D790"/>
    <mergeCell ref="E790:J790"/>
    <mergeCell ref="K790:P790"/>
    <mergeCell ref="B791:D791"/>
    <mergeCell ref="E791:J791"/>
    <mergeCell ref="K791:P791"/>
    <mergeCell ref="B792:D792"/>
    <mergeCell ref="E792:J792"/>
    <mergeCell ref="K792:P792"/>
    <mergeCell ref="B793:D793"/>
    <mergeCell ref="E793:J793"/>
    <mergeCell ref="K793:P793"/>
    <mergeCell ref="B794:D794"/>
    <mergeCell ref="E794:J794"/>
    <mergeCell ref="K794:P794"/>
    <mergeCell ref="B795:D795"/>
    <mergeCell ref="E795:J795"/>
    <mergeCell ref="K795:P795"/>
    <mergeCell ref="B796:D796"/>
    <mergeCell ref="E796:J796"/>
    <mergeCell ref="K796:P796"/>
    <mergeCell ref="B797:D797"/>
    <mergeCell ref="E797:J797"/>
    <mergeCell ref="K797:P797"/>
    <mergeCell ref="B798:D798"/>
    <mergeCell ref="E798:J798"/>
    <mergeCell ref="K798:P798"/>
    <mergeCell ref="B799:D799"/>
    <mergeCell ref="E799:J799"/>
    <mergeCell ref="K799:P799"/>
    <mergeCell ref="B800:D800"/>
    <mergeCell ref="E800:J800"/>
    <mergeCell ref="K800:P800"/>
    <mergeCell ref="B801:D801"/>
    <mergeCell ref="E801:J801"/>
    <mergeCell ref="K801:P801"/>
    <mergeCell ref="B802:D802"/>
    <mergeCell ref="E802:J802"/>
    <mergeCell ref="K802:P802"/>
    <mergeCell ref="B803:D803"/>
    <mergeCell ref="E803:J803"/>
    <mergeCell ref="K803:P803"/>
    <mergeCell ref="B804:D804"/>
    <mergeCell ref="E804:J804"/>
    <mergeCell ref="K804:P804"/>
    <mergeCell ref="B805:D805"/>
    <mergeCell ref="E805:J805"/>
    <mergeCell ref="K805:P805"/>
    <mergeCell ref="B806:D806"/>
    <mergeCell ref="E806:J806"/>
    <mergeCell ref="K806:P806"/>
    <mergeCell ref="A807:D807"/>
    <mergeCell ref="E807:I807"/>
    <mergeCell ref="K807:P807"/>
    <mergeCell ref="G811:P811"/>
    <mergeCell ref="A812:B812"/>
    <mergeCell ref="C812:D812"/>
    <mergeCell ref="G812:I812"/>
    <mergeCell ref="K812:O812"/>
    <mergeCell ref="A813:B814"/>
    <mergeCell ref="C813:D814"/>
    <mergeCell ref="J814:P814"/>
    <mergeCell ref="A815:G815"/>
    <mergeCell ref="A817:P817"/>
    <mergeCell ref="A819:D819"/>
    <mergeCell ref="E819:G819"/>
    <mergeCell ref="H819:J819"/>
    <mergeCell ref="K819:M819"/>
    <mergeCell ref="N819:P819"/>
    <mergeCell ref="A820:D820"/>
    <mergeCell ref="E820:G820"/>
    <mergeCell ref="H820:J820"/>
    <mergeCell ref="N820:P820"/>
    <mergeCell ref="A821:D821"/>
    <mergeCell ref="E821:P821"/>
    <mergeCell ref="B823:D823"/>
    <mergeCell ref="E823:J823"/>
    <mergeCell ref="K823:P823"/>
    <mergeCell ref="B824:D824"/>
    <mergeCell ref="E824:J824"/>
    <mergeCell ref="K824:P824"/>
    <mergeCell ref="B825:D825"/>
    <mergeCell ref="E825:J825"/>
    <mergeCell ref="K825:P825"/>
    <mergeCell ref="B826:D826"/>
    <mergeCell ref="E826:J826"/>
    <mergeCell ref="K826:P826"/>
    <mergeCell ref="B827:D827"/>
    <mergeCell ref="E827:J827"/>
    <mergeCell ref="K827:P827"/>
    <mergeCell ref="B828:D828"/>
    <mergeCell ref="E828:J828"/>
    <mergeCell ref="K828:P828"/>
    <mergeCell ref="B829:D829"/>
    <mergeCell ref="E829:J829"/>
    <mergeCell ref="K829:P829"/>
    <mergeCell ref="B830:D830"/>
    <mergeCell ref="E830:J830"/>
    <mergeCell ref="K830:P830"/>
    <mergeCell ref="B831:D831"/>
    <mergeCell ref="E831:J831"/>
    <mergeCell ref="K831:P831"/>
    <mergeCell ref="B832:D832"/>
    <mergeCell ref="E832:J832"/>
    <mergeCell ref="K832:P832"/>
    <mergeCell ref="B833:D833"/>
    <mergeCell ref="E833:J833"/>
    <mergeCell ref="K833:P833"/>
    <mergeCell ref="B834:D834"/>
    <mergeCell ref="E834:J834"/>
    <mergeCell ref="K834:P834"/>
    <mergeCell ref="B835:D835"/>
    <mergeCell ref="E835:J835"/>
    <mergeCell ref="K835:P835"/>
    <mergeCell ref="B836:D836"/>
    <mergeCell ref="E836:J836"/>
    <mergeCell ref="K836:P836"/>
    <mergeCell ref="B837:D837"/>
    <mergeCell ref="E837:J837"/>
    <mergeCell ref="K837:P837"/>
    <mergeCell ref="B838:D838"/>
    <mergeCell ref="E838:J838"/>
    <mergeCell ref="K838:P838"/>
    <mergeCell ref="B839:D839"/>
    <mergeCell ref="E839:J839"/>
    <mergeCell ref="K839:P839"/>
    <mergeCell ref="B840:D840"/>
    <mergeCell ref="E840:J840"/>
    <mergeCell ref="K840:P840"/>
    <mergeCell ref="B841:D841"/>
    <mergeCell ref="E841:J841"/>
    <mergeCell ref="K841:P841"/>
    <mergeCell ref="B842:D842"/>
    <mergeCell ref="E842:J842"/>
    <mergeCell ref="K842:P842"/>
    <mergeCell ref="B843:D843"/>
    <mergeCell ref="E843:J843"/>
    <mergeCell ref="K843:P843"/>
    <mergeCell ref="A844:D844"/>
    <mergeCell ref="E844:I844"/>
    <mergeCell ref="K844:P844"/>
    <mergeCell ref="G848:P848"/>
    <mergeCell ref="A849:B849"/>
    <mergeCell ref="C849:D849"/>
    <mergeCell ref="G849:I849"/>
    <mergeCell ref="K849:O849"/>
    <mergeCell ref="A850:B851"/>
    <mergeCell ref="C850:D851"/>
    <mergeCell ref="J851:P851"/>
    <mergeCell ref="A852:G852"/>
    <mergeCell ref="A854:P854"/>
    <mergeCell ref="A856:D856"/>
    <mergeCell ref="E856:G856"/>
    <mergeCell ref="H856:J856"/>
    <mergeCell ref="K856:M856"/>
    <mergeCell ref="N856:P856"/>
    <mergeCell ref="A857:D857"/>
    <mergeCell ref="E857:G857"/>
    <mergeCell ref="H857:J857"/>
    <mergeCell ref="N857:P857"/>
    <mergeCell ref="A858:D858"/>
    <mergeCell ref="E858:P858"/>
    <mergeCell ref="B860:D860"/>
    <mergeCell ref="E860:J860"/>
    <mergeCell ref="K860:P860"/>
    <mergeCell ref="B861:D861"/>
    <mergeCell ref="E861:J861"/>
    <mergeCell ref="K861:P861"/>
    <mergeCell ref="B862:D862"/>
    <mergeCell ref="E862:J862"/>
    <mergeCell ref="K862:P862"/>
    <mergeCell ref="B863:D863"/>
    <mergeCell ref="E863:J863"/>
    <mergeCell ref="K863:P863"/>
    <mergeCell ref="B864:D864"/>
    <mergeCell ref="E864:J864"/>
    <mergeCell ref="K864:P864"/>
    <mergeCell ref="B865:D865"/>
    <mergeCell ref="E865:J865"/>
    <mergeCell ref="K865:P865"/>
    <mergeCell ref="B866:D866"/>
    <mergeCell ref="E866:J866"/>
    <mergeCell ref="K866:P866"/>
    <mergeCell ref="B867:D867"/>
    <mergeCell ref="E867:J867"/>
    <mergeCell ref="K867:P867"/>
    <mergeCell ref="B868:D868"/>
    <mergeCell ref="E868:J868"/>
    <mergeCell ref="K868:P868"/>
    <mergeCell ref="B869:D869"/>
    <mergeCell ref="E869:J869"/>
    <mergeCell ref="K869:P869"/>
    <mergeCell ref="B870:D870"/>
    <mergeCell ref="E870:J870"/>
    <mergeCell ref="K870:P870"/>
    <mergeCell ref="B871:D871"/>
    <mergeCell ref="E871:J871"/>
    <mergeCell ref="K871:P871"/>
    <mergeCell ref="B872:D872"/>
    <mergeCell ref="E872:J872"/>
    <mergeCell ref="K872:P872"/>
    <mergeCell ref="B873:D873"/>
    <mergeCell ref="E873:J873"/>
    <mergeCell ref="K873:P873"/>
    <mergeCell ref="B874:D874"/>
    <mergeCell ref="E874:J874"/>
    <mergeCell ref="K874:P874"/>
    <mergeCell ref="B875:D875"/>
    <mergeCell ref="E875:J875"/>
    <mergeCell ref="K875:P875"/>
    <mergeCell ref="B876:D876"/>
    <mergeCell ref="E876:J876"/>
    <mergeCell ref="K876:P876"/>
    <mergeCell ref="B877:D877"/>
    <mergeCell ref="E877:J877"/>
    <mergeCell ref="K877:P877"/>
    <mergeCell ref="B878:D878"/>
    <mergeCell ref="E878:J878"/>
    <mergeCell ref="K878:P878"/>
    <mergeCell ref="B879:D879"/>
    <mergeCell ref="E879:J879"/>
    <mergeCell ref="K879:P879"/>
    <mergeCell ref="B880:D880"/>
    <mergeCell ref="E880:J880"/>
    <mergeCell ref="K880:P880"/>
    <mergeCell ref="A881:D881"/>
    <mergeCell ref="E881:I881"/>
    <mergeCell ref="K881:P881"/>
    <mergeCell ref="G885:P885"/>
    <mergeCell ref="A886:B886"/>
    <mergeCell ref="C886:D886"/>
    <mergeCell ref="G886:I886"/>
    <mergeCell ref="K886:O886"/>
    <mergeCell ref="A887:B888"/>
    <mergeCell ref="C887:D888"/>
    <mergeCell ref="J888:P888"/>
    <mergeCell ref="A889:G889"/>
    <mergeCell ref="A891:P891"/>
    <mergeCell ref="A893:D893"/>
    <mergeCell ref="E893:G893"/>
    <mergeCell ref="H893:J893"/>
    <mergeCell ref="K893:M893"/>
    <mergeCell ref="N893:P893"/>
    <mergeCell ref="A894:D894"/>
    <mergeCell ref="E894:G894"/>
    <mergeCell ref="H894:J894"/>
    <mergeCell ref="N894:P894"/>
    <mergeCell ref="A895:D895"/>
    <mergeCell ref="E895:P895"/>
    <mergeCell ref="B897:D897"/>
    <mergeCell ref="E897:J897"/>
    <mergeCell ref="K897:P897"/>
    <mergeCell ref="B898:D898"/>
    <mergeCell ref="E898:J898"/>
    <mergeCell ref="K898:P898"/>
    <mergeCell ref="B899:D899"/>
    <mergeCell ref="E899:J899"/>
    <mergeCell ref="K899:P899"/>
    <mergeCell ref="B900:D900"/>
    <mergeCell ref="E900:J900"/>
    <mergeCell ref="K900:P900"/>
    <mergeCell ref="B901:D901"/>
    <mergeCell ref="E901:J901"/>
    <mergeCell ref="K901:P901"/>
    <mergeCell ref="B902:D902"/>
    <mergeCell ref="E902:J902"/>
    <mergeCell ref="K902:P902"/>
    <mergeCell ref="B903:D903"/>
    <mergeCell ref="E903:J903"/>
    <mergeCell ref="K903:P903"/>
    <mergeCell ref="B904:D904"/>
    <mergeCell ref="E904:J904"/>
    <mergeCell ref="K904:P904"/>
    <mergeCell ref="B905:D905"/>
    <mergeCell ref="E905:J905"/>
    <mergeCell ref="K905:P905"/>
    <mergeCell ref="B906:D906"/>
    <mergeCell ref="E906:J906"/>
    <mergeCell ref="K906:P906"/>
    <mergeCell ref="B907:D907"/>
    <mergeCell ref="E907:J907"/>
    <mergeCell ref="K907:P907"/>
    <mergeCell ref="B908:D908"/>
    <mergeCell ref="E908:J908"/>
    <mergeCell ref="K908:P908"/>
    <mergeCell ref="B909:D909"/>
    <mergeCell ref="E909:J909"/>
    <mergeCell ref="K909:P909"/>
    <mergeCell ref="B910:D910"/>
    <mergeCell ref="E910:J910"/>
    <mergeCell ref="K910:P910"/>
    <mergeCell ref="B911:D911"/>
    <mergeCell ref="E911:J911"/>
    <mergeCell ref="K911:P911"/>
    <mergeCell ref="B912:D912"/>
    <mergeCell ref="E912:J912"/>
    <mergeCell ref="K912:P912"/>
    <mergeCell ref="B913:D913"/>
    <mergeCell ref="E913:J913"/>
    <mergeCell ref="K913:P913"/>
    <mergeCell ref="B914:D914"/>
    <mergeCell ref="E914:J914"/>
    <mergeCell ref="K914:P914"/>
    <mergeCell ref="B915:D915"/>
    <mergeCell ref="E915:J915"/>
    <mergeCell ref="K915:P915"/>
    <mergeCell ref="B916:D916"/>
    <mergeCell ref="E916:J916"/>
    <mergeCell ref="K916:P916"/>
    <mergeCell ref="B917:D917"/>
    <mergeCell ref="E917:J917"/>
    <mergeCell ref="K917:P917"/>
    <mergeCell ref="A918:D918"/>
    <mergeCell ref="E918:I918"/>
    <mergeCell ref="K918:P918"/>
    <mergeCell ref="G922:P922"/>
    <mergeCell ref="A923:B923"/>
    <mergeCell ref="C923:D923"/>
    <mergeCell ref="G923:I923"/>
    <mergeCell ref="K923:O923"/>
    <mergeCell ref="A924:B925"/>
    <mergeCell ref="C924:D925"/>
    <mergeCell ref="J925:P925"/>
    <mergeCell ref="A926:G926"/>
    <mergeCell ref="A928:P928"/>
    <mergeCell ref="A930:D930"/>
    <mergeCell ref="E930:G930"/>
    <mergeCell ref="H930:J930"/>
    <mergeCell ref="K930:M930"/>
    <mergeCell ref="N930:P930"/>
    <mergeCell ref="A931:D931"/>
    <mergeCell ref="E931:G931"/>
    <mergeCell ref="H931:J931"/>
    <mergeCell ref="N931:P931"/>
    <mergeCell ref="A932:D932"/>
    <mergeCell ref="E932:P932"/>
    <mergeCell ref="B934:D934"/>
    <mergeCell ref="E934:J934"/>
    <mergeCell ref="K934:P934"/>
    <mergeCell ref="B935:D935"/>
    <mergeCell ref="E935:J935"/>
    <mergeCell ref="K935:P935"/>
    <mergeCell ref="B936:D936"/>
    <mergeCell ref="E936:J936"/>
    <mergeCell ref="K936:P936"/>
    <mergeCell ref="B937:D937"/>
    <mergeCell ref="E937:J937"/>
    <mergeCell ref="K937:P937"/>
    <mergeCell ref="B938:D938"/>
    <mergeCell ref="E938:J938"/>
    <mergeCell ref="K938:P938"/>
    <mergeCell ref="B939:D939"/>
    <mergeCell ref="E939:J939"/>
    <mergeCell ref="K939:P939"/>
    <mergeCell ref="B940:D940"/>
    <mergeCell ref="E940:J940"/>
    <mergeCell ref="K940:P940"/>
    <mergeCell ref="B941:D941"/>
    <mergeCell ref="E941:J941"/>
    <mergeCell ref="K941:P941"/>
    <mergeCell ref="B942:D942"/>
    <mergeCell ref="E942:J942"/>
    <mergeCell ref="K942:P942"/>
    <mergeCell ref="B943:D943"/>
    <mergeCell ref="E943:J943"/>
    <mergeCell ref="K943:P943"/>
    <mergeCell ref="B944:D944"/>
    <mergeCell ref="E944:J944"/>
    <mergeCell ref="K944:P944"/>
    <mergeCell ref="B945:D945"/>
    <mergeCell ref="E945:J945"/>
    <mergeCell ref="K945:P945"/>
    <mergeCell ref="B946:D946"/>
    <mergeCell ref="E946:J946"/>
    <mergeCell ref="K946:P946"/>
    <mergeCell ref="B947:D947"/>
    <mergeCell ref="E947:J947"/>
    <mergeCell ref="K947:P947"/>
    <mergeCell ref="B948:D948"/>
    <mergeCell ref="E948:J948"/>
    <mergeCell ref="K948:P948"/>
    <mergeCell ref="B949:D949"/>
    <mergeCell ref="E949:J949"/>
    <mergeCell ref="K949:P949"/>
    <mergeCell ref="B950:D950"/>
    <mergeCell ref="E950:J950"/>
    <mergeCell ref="K950:P950"/>
    <mergeCell ref="B951:D951"/>
    <mergeCell ref="E951:J951"/>
    <mergeCell ref="K951:P951"/>
    <mergeCell ref="B952:D952"/>
    <mergeCell ref="E952:J952"/>
    <mergeCell ref="K952:P952"/>
    <mergeCell ref="B953:D953"/>
    <mergeCell ref="E953:J953"/>
    <mergeCell ref="K953:P953"/>
    <mergeCell ref="B954:D954"/>
    <mergeCell ref="E954:J954"/>
    <mergeCell ref="K954:P954"/>
    <mergeCell ref="A955:D955"/>
    <mergeCell ref="E955:I955"/>
    <mergeCell ref="K955:P955"/>
    <mergeCell ref="G959:P959"/>
    <mergeCell ref="A960:B960"/>
    <mergeCell ref="C960:D960"/>
    <mergeCell ref="G960:I960"/>
    <mergeCell ref="K960:O960"/>
    <mergeCell ref="A961:B962"/>
    <mergeCell ref="C961:D962"/>
    <mergeCell ref="J962:P962"/>
    <mergeCell ref="A963:G963"/>
    <mergeCell ref="A965:P965"/>
    <mergeCell ref="A967:D967"/>
    <mergeCell ref="E967:G967"/>
    <mergeCell ref="H967:J967"/>
    <mergeCell ref="K967:M967"/>
    <mergeCell ref="N967:P967"/>
    <mergeCell ref="A968:D968"/>
    <mergeCell ref="E968:G968"/>
    <mergeCell ref="H968:J968"/>
    <mergeCell ref="N968:P968"/>
    <mergeCell ref="A969:D969"/>
    <mergeCell ref="E969:P969"/>
    <mergeCell ref="B971:D971"/>
    <mergeCell ref="E971:J971"/>
    <mergeCell ref="K971:P971"/>
    <mergeCell ref="B972:D972"/>
    <mergeCell ref="E972:J972"/>
    <mergeCell ref="K972:P972"/>
    <mergeCell ref="B973:D973"/>
    <mergeCell ref="E973:J973"/>
    <mergeCell ref="K973:P973"/>
    <mergeCell ref="B974:D974"/>
    <mergeCell ref="E974:J974"/>
    <mergeCell ref="K974:P974"/>
    <mergeCell ref="B975:D975"/>
    <mergeCell ref="E975:J975"/>
    <mergeCell ref="K975:P975"/>
    <mergeCell ref="B976:D976"/>
    <mergeCell ref="E976:J976"/>
    <mergeCell ref="K976:P976"/>
    <mergeCell ref="B977:D977"/>
    <mergeCell ref="E977:J977"/>
    <mergeCell ref="K977:P977"/>
    <mergeCell ref="B978:D978"/>
    <mergeCell ref="E978:J978"/>
    <mergeCell ref="K978:P978"/>
    <mergeCell ref="B979:D979"/>
    <mergeCell ref="E979:J979"/>
    <mergeCell ref="K979:P979"/>
    <mergeCell ref="B980:D980"/>
    <mergeCell ref="E980:J980"/>
    <mergeCell ref="K980:P980"/>
    <mergeCell ref="B981:D981"/>
    <mergeCell ref="E981:J981"/>
    <mergeCell ref="K981:P981"/>
    <mergeCell ref="B982:D982"/>
    <mergeCell ref="E982:J982"/>
    <mergeCell ref="K982:P982"/>
    <mergeCell ref="B983:D983"/>
    <mergeCell ref="E983:J983"/>
    <mergeCell ref="K983:P983"/>
    <mergeCell ref="B984:D984"/>
    <mergeCell ref="E984:J984"/>
    <mergeCell ref="K984:P984"/>
    <mergeCell ref="B985:D985"/>
    <mergeCell ref="E985:J985"/>
    <mergeCell ref="K985:P985"/>
    <mergeCell ref="B986:D986"/>
    <mergeCell ref="E986:J986"/>
    <mergeCell ref="K986:P986"/>
    <mergeCell ref="B987:D987"/>
    <mergeCell ref="E987:J987"/>
    <mergeCell ref="K987:P987"/>
    <mergeCell ref="B988:D988"/>
    <mergeCell ref="E988:J988"/>
    <mergeCell ref="K988:P988"/>
    <mergeCell ref="B989:D989"/>
    <mergeCell ref="E989:J989"/>
    <mergeCell ref="K989:P989"/>
    <mergeCell ref="B990:D990"/>
    <mergeCell ref="E990:J990"/>
    <mergeCell ref="K990:P990"/>
    <mergeCell ref="B991:D991"/>
    <mergeCell ref="E991:J991"/>
    <mergeCell ref="K991:P991"/>
    <mergeCell ref="A992:D992"/>
    <mergeCell ref="E992:I992"/>
    <mergeCell ref="K992:P992"/>
    <mergeCell ref="A1000:G1000"/>
    <mergeCell ref="G996:P996"/>
    <mergeCell ref="A997:B997"/>
    <mergeCell ref="C997:D997"/>
    <mergeCell ref="G997:I997"/>
    <mergeCell ref="K997:O997"/>
    <mergeCell ref="A998:B999"/>
    <mergeCell ref="C998:D999"/>
    <mergeCell ref="J999:P999"/>
    <mergeCell ref="A1002:P1002"/>
    <mergeCell ref="A1004:D1004"/>
    <mergeCell ref="E1004:G1004"/>
    <mergeCell ref="H1004:J1004"/>
    <mergeCell ref="K1004:M1004"/>
    <mergeCell ref="N1004:P1004"/>
    <mergeCell ref="A1005:D1005"/>
    <mergeCell ref="E1005:G1005"/>
    <mergeCell ref="H1005:J1005"/>
    <mergeCell ref="N1005:P1005"/>
    <mergeCell ref="A1006:D1006"/>
    <mergeCell ref="E1006:P1006"/>
    <mergeCell ref="B1008:D1008"/>
    <mergeCell ref="E1008:J1008"/>
    <mergeCell ref="K1008:P1008"/>
    <mergeCell ref="B1009:D1009"/>
    <mergeCell ref="E1009:J1009"/>
    <mergeCell ref="K1009:P1009"/>
    <mergeCell ref="B1010:D1010"/>
    <mergeCell ref="E1010:J1010"/>
    <mergeCell ref="K1010:P1010"/>
    <mergeCell ref="B1011:D1011"/>
    <mergeCell ref="E1011:J1011"/>
    <mergeCell ref="K1011:P1011"/>
    <mergeCell ref="B1012:D1012"/>
    <mergeCell ref="E1012:J1012"/>
    <mergeCell ref="K1012:P1012"/>
    <mergeCell ref="B1013:D1013"/>
    <mergeCell ref="E1013:J1013"/>
    <mergeCell ref="K1013:P1013"/>
    <mergeCell ref="B1014:D1014"/>
    <mergeCell ref="E1014:J1014"/>
    <mergeCell ref="K1014:P1014"/>
    <mergeCell ref="B1015:D1015"/>
    <mergeCell ref="E1015:J1015"/>
    <mergeCell ref="K1015:P1015"/>
    <mergeCell ref="B1016:D1016"/>
    <mergeCell ref="E1016:J1016"/>
    <mergeCell ref="K1016:P1016"/>
    <mergeCell ref="B1017:D1017"/>
    <mergeCell ref="E1017:J1017"/>
    <mergeCell ref="K1017:P1017"/>
    <mergeCell ref="B1018:D1018"/>
    <mergeCell ref="E1018:J1018"/>
    <mergeCell ref="K1018:P1018"/>
    <mergeCell ref="B1019:D1019"/>
    <mergeCell ref="E1019:J1019"/>
    <mergeCell ref="K1019:P1019"/>
    <mergeCell ref="B1020:D1020"/>
    <mergeCell ref="E1020:J1020"/>
    <mergeCell ref="K1020:P1020"/>
    <mergeCell ref="B1021:D1021"/>
    <mergeCell ref="E1021:J1021"/>
    <mergeCell ref="K1021:P1021"/>
    <mergeCell ref="B1022:D1022"/>
    <mergeCell ref="E1022:J1022"/>
    <mergeCell ref="K1022:P1022"/>
    <mergeCell ref="B1023:D1023"/>
    <mergeCell ref="E1023:J1023"/>
    <mergeCell ref="K1023:P1023"/>
    <mergeCell ref="B1024:D1024"/>
    <mergeCell ref="E1024:J1024"/>
    <mergeCell ref="K1024:P1024"/>
    <mergeCell ref="B1025:D1025"/>
    <mergeCell ref="E1025:J1025"/>
    <mergeCell ref="K1025:P1025"/>
    <mergeCell ref="B1026:D1026"/>
    <mergeCell ref="E1026:J1026"/>
    <mergeCell ref="K1026:P1026"/>
    <mergeCell ref="B1027:D1027"/>
    <mergeCell ref="E1027:J1027"/>
    <mergeCell ref="K1027:P1027"/>
    <mergeCell ref="B1028:D1028"/>
    <mergeCell ref="E1028:J1028"/>
    <mergeCell ref="K1028:P1028"/>
    <mergeCell ref="A1029:D1029"/>
    <mergeCell ref="E1029:I1029"/>
    <mergeCell ref="K1029:P1029"/>
    <mergeCell ref="G1033:P1033"/>
    <mergeCell ref="A1034:B1034"/>
    <mergeCell ref="C1034:D1034"/>
    <mergeCell ref="G1034:I1034"/>
    <mergeCell ref="K1034:O1034"/>
    <mergeCell ref="A1035:B1036"/>
    <mergeCell ref="C1035:D1036"/>
    <mergeCell ref="J1036:P1036"/>
    <mergeCell ref="A1037:G1037"/>
    <mergeCell ref="A1039:P1039"/>
    <mergeCell ref="A1041:D1041"/>
    <mergeCell ref="E1041:G1041"/>
    <mergeCell ref="H1041:J1041"/>
    <mergeCell ref="K1041:M1041"/>
    <mergeCell ref="N1041:P1041"/>
    <mergeCell ref="A1042:D1042"/>
    <mergeCell ref="E1042:G1042"/>
    <mergeCell ref="H1042:J1042"/>
    <mergeCell ref="N1042:P1042"/>
    <mergeCell ref="A1043:D1043"/>
    <mergeCell ref="E1043:P1043"/>
    <mergeCell ref="B1045:D1045"/>
    <mergeCell ref="E1045:J1045"/>
    <mergeCell ref="K1045:P1045"/>
    <mergeCell ref="B1046:D1046"/>
    <mergeCell ref="E1046:J1046"/>
    <mergeCell ref="K1046:P1046"/>
    <mergeCell ref="B1047:D1047"/>
    <mergeCell ref="E1047:J1047"/>
    <mergeCell ref="K1047:P1047"/>
    <mergeCell ref="B1048:D1048"/>
    <mergeCell ref="E1048:J1048"/>
    <mergeCell ref="K1048:P1048"/>
    <mergeCell ref="B1049:D1049"/>
    <mergeCell ref="E1049:J1049"/>
    <mergeCell ref="K1049:P1049"/>
    <mergeCell ref="B1050:D1050"/>
    <mergeCell ref="E1050:J1050"/>
    <mergeCell ref="K1050:P1050"/>
    <mergeCell ref="B1051:D1051"/>
    <mergeCell ref="E1051:J1051"/>
    <mergeCell ref="K1051:P1051"/>
    <mergeCell ref="B1052:D1052"/>
    <mergeCell ref="E1052:J1052"/>
    <mergeCell ref="K1052:P1052"/>
    <mergeCell ref="B1053:D1053"/>
    <mergeCell ref="E1053:J1053"/>
    <mergeCell ref="K1053:P1053"/>
    <mergeCell ref="B1054:D1054"/>
    <mergeCell ref="E1054:J1054"/>
    <mergeCell ref="K1054:P1054"/>
    <mergeCell ref="B1055:D1055"/>
    <mergeCell ref="E1055:J1055"/>
    <mergeCell ref="K1055:P1055"/>
    <mergeCell ref="B1056:D1056"/>
    <mergeCell ref="E1056:J1056"/>
    <mergeCell ref="K1056:P1056"/>
    <mergeCell ref="B1057:D1057"/>
    <mergeCell ref="E1057:J1057"/>
    <mergeCell ref="K1057:P1057"/>
    <mergeCell ref="B1058:D1058"/>
    <mergeCell ref="E1058:J1058"/>
    <mergeCell ref="K1058:P1058"/>
    <mergeCell ref="B1059:D1059"/>
    <mergeCell ref="E1059:J1059"/>
    <mergeCell ref="K1059:P1059"/>
    <mergeCell ref="B1060:D1060"/>
    <mergeCell ref="E1060:J1060"/>
    <mergeCell ref="K1060:P1060"/>
    <mergeCell ref="B1061:D1061"/>
    <mergeCell ref="E1061:J1061"/>
    <mergeCell ref="K1061:P1061"/>
    <mergeCell ref="B1062:D1062"/>
    <mergeCell ref="E1062:J1062"/>
    <mergeCell ref="K1062:P1062"/>
    <mergeCell ref="B1063:D1063"/>
    <mergeCell ref="E1063:J1063"/>
    <mergeCell ref="K1063:P1063"/>
    <mergeCell ref="B1064:D1064"/>
    <mergeCell ref="E1064:J1064"/>
    <mergeCell ref="K1064:P1064"/>
    <mergeCell ref="B1065:D1065"/>
    <mergeCell ref="E1065:J1065"/>
    <mergeCell ref="K1065:P1065"/>
    <mergeCell ref="A1066:D1066"/>
    <mergeCell ref="E1066:I1066"/>
    <mergeCell ref="K1066:P1066"/>
    <mergeCell ref="G1070:P1070"/>
    <mergeCell ref="A1071:B1071"/>
    <mergeCell ref="C1071:D1071"/>
    <mergeCell ref="G1071:I1071"/>
    <mergeCell ref="K1071:O1071"/>
    <mergeCell ref="A1072:B1073"/>
    <mergeCell ref="C1072:D1073"/>
    <mergeCell ref="J1073:P1073"/>
    <mergeCell ref="G1847:P1847"/>
    <mergeCell ref="A1848:B1848"/>
    <mergeCell ref="C1848:D1848"/>
    <mergeCell ref="G1848:I1848"/>
    <mergeCell ref="K1848:O1848"/>
    <mergeCell ref="A1849:B1850"/>
    <mergeCell ref="C1849:D1850"/>
    <mergeCell ref="J1850:P1850"/>
    <mergeCell ref="B1842:D1842"/>
    <mergeCell ref="E1842:J1842"/>
    <mergeCell ref="K1842:P1842"/>
    <mergeCell ref="A1843:D1843"/>
    <mergeCell ref="E1843:I1843"/>
    <mergeCell ref="K1843:P1843"/>
    <mergeCell ref="B1840:D1840"/>
    <mergeCell ref="E1840:J1840"/>
    <mergeCell ref="K1840:P1840"/>
    <mergeCell ref="B1841:D1841"/>
    <mergeCell ref="E1841:J1841"/>
    <mergeCell ref="K1841:P1841"/>
    <mergeCell ref="B1838:D1838"/>
    <mergeCell ref="E1838:J1838"/>
    <mergeCell ref="K1838:P1838"/>
    <mergeCell ref="B1839:D1839"/>
    <mergeCell ref="E1839:J1839"/>
    <mergeCell ref="K1839:P1839"/>
    <mergeCell ref="B1836:D1836"/>
    <mergeCell ref="E1836:J1836"/>
    <mergeCell ref="K1836:P1836"/>
    <mergeCell ref="B1837:D1837"/>
    <mergeCell ref="E1837:J1837"/>
    <mergeCell ref="K1837:P1837"/>
    <mergeCell ref="B1834:D1834"/>
    <mergeCell ref="E1834:J1834"/>
    <mergeCell ref="K1834:P1834"/>
    <mergeCell ref="B1835:D1835"/>
    <mergeCell ref="E1835:J1835"/>
    <mergeCell ref="K1835:P1835"/>
    <mergeCell ref="B1832:D1832"/>
    <mergeCell ref="E1832:J1832"/>
    <mergeCell ref="K1832:P1832"/>
    <mergeCell ref="B1833:D1833"/>
    <mergeCell ref="E1833:J1833"/>
    <mergeCell ref="K1833:P1833"/>
    <mergeCell ref="B1830:D1830"/>
    <mergeCell ref="E1830:J1830"/>
    <mergeCell ref="K1830:P1830"/>
    <mergeCell ref="B1831:D1831"/>
    <mergeCell ref="E1831:J1831"/>
    <mergeCell ref="K1831:P1831"/>
    <mergeCell ref="B1828:D1828"/>
    <mergeCell ref="E1828:J1828"/>
    <mergeCell ref="K1828:P1828"/>
    <mergeCell ref="B1829:D1829"/>
    <mergeCell ref="E1829:J1829"/>
    <mergeCell ref="K1829:P1829"/>
    <mergeCell ref="B1826:D1826"/>
    <mergeCell ref="E1826:J1826"/>
    <mergeCell ref="K1826:P1826"/>
    <mergeCell ref="B1827:D1827"/>
    <mergeCell ref="E1827:J1827"/>
    <mergeCell ref="K1827:P1827"/>
    <mergeCell ref="B1824:D1824"/>
    <mergeCell ref="E1824:J1824"/>
    <mergeCell ref="K1824:P1824"/>
    <mergeCell ref="B1825:D1825"/>
    <mergeCell ref="E1825:J1825"/>
    <mergeCell ref="K1825:P1825"/>
    <mergeCell ref="B1822:D1822"/>
    <mergeCell ref="E1822:J1822"/>
    <mergeCell ref="K1822:P1822"/>
    <mergeCell ref="B1823:D1823"/>
    <mergeCell ref="E1823:J1823"/>
    <mergeCell ref="K1823:P1823"/>
    <mergeCell ref="A1819:D1819"/>
    <mergeCell ref="E1819:G1819"/>
    <mergeCell ref="H1819:J1819"/>
    <mergeCell ref="N1819:P1819"/>
    <mergeCell ref="A1820:D1820"/>
    <mergeCell ref="E1820:P1820"/>
    <mergeCell ref="A1814:G1814"/>
    <mergeCell ref="A1816:P1816"/>
    <mergeCell ref="A1818:D1818"/>
    <mergeCell ref="E1818:G1818"/>
    <mergeCell ref="H1818:J1818"/>
    <mergeCell ref="K1818:M1818"/>
    <mergeCell ref="N1818:P1818"/>
    <mergeCell ref="G1810:P1810"/>
    <mergeCell ref="A1811:B1811"/>
    <mergeCell ref="C1811:D1811"/>
    <mergeCell ref="G1811:I1811"/>
    <mergeCell ref="K1811:O1811"/>
    <mergeCell ref="A1812:B1813"/>
    <mergeCell ref="C1812:D1813"/>
    <mergeCell ref="J1813:P1813"/>
    <mergeCell ref="B1805:D1805"/>
    <mergeCell ref="E1805:J1805"/>
    <mergeCell ref="K1805:P1805"/>
    <mergeCell ref="A1806:D1806"/>
    <mergeCell ref="E1806:I1806"/>
    <mergeCell ref="K1806:P1806"/>
    <mergeCell ref="B1803:D1803"/>
    <mergeCell ref="E1803:J1803"/>
    <mergeCell ref="K1803:P1803"/>
    <mergeCell ref="B1804:D1804"/>
    <mergeCell ref="E1804:J1804"/>
    <mergeCell ref="K1804:P1804"/>
    <mergeCell ref="B1801:D1801"/>
    <mergeCell ref="E1801:J1801"/>
    <mergeCell ref="K1801:P1801"/>
    <mergeCell ref="B1802:D1802"/>
    <mergeCell ref="E1802:J1802"/>
    <mergeCell ref="K1802:P1802"/>
    <mergeCell ref="B1799:D1799"/>
    <mergeCell ref="E1799:J1799"/>
    <mergeCell ref="K1799:P1799"/>
    <mergeCell ref="B1800:D1800"/>
    <mergeCell ref="E1800:J1800"/>
    <mergeCell ref="K1800:P1800"/>
    <mergeCell ref="B1797:D1797"/>
    <mergeCell ref="E1797:J1797"/>
    <mergeCell ref="K1797:P1797"/>
    <mergeCell ref="B1798:D1798"/>
    <mergeCell ref="E1798:J1798"/>
    <mergeCell ref="K1798:P1798"/>
    <mergeCell ref="B1795:D1795"/>
    <mergeCell ref="E1795:J1795"/>
    <mergeCell ref="K1795:P1795"/>
    <mergeCell ref="B1796:D1796"/>
    <mergeCell ref="E1796:J1796"/>
    <mergeCell ref="K1796:P1796"/>
    <mergeCell ref="B1793:D1793"/>
    <mergeCell ref="E1793:J1793"/>
    <mergeCell ref="K1793:P1793"/>
    <mergeCell ref="B1794:D1794"/>
    <mergeCell ref="E1794:J1794"/>
    <mergeCell ref="K1794:P1794"/>
    <mergeCell ref="B1791:D1791"/>
    <mergeCell ref="E1791:J1791"/>
    <mergeCell ref="K1791:P1791"/>
    <mergeCell ref="B1792:D1792"/>
    <mergeCell ref="E1792:J1792"/>
    <mergeCell ref="K1792:P1792"/>
    <mergeCell ref="B1789:D1789"/>
    <mergeCell ref="E1789:J1789"/>
    <mergeCell ref="K1789:P1789"/>
    <mergeCell ref="B1790:D1790"/>
    <mergeCell ref="E1790:J1790"/>
    <mergeCell ref="K1790:P1790"/>
    <mergeCell ref="B1787:D1787"/>
    <mergeCell ref="E1787:J1787"/>
    <mergeCell ref="K1787:P1787"/>
    <mergeCell ref="B1788:D1788"/>
    <mergeCell ref="E1788:J1788"/>
    <mergeCell ref="K1788:P1788"/>
    <mergeCell ref="B1785:D1785"/>
    <mergeCell ref="E1785:J1785"/>
    <mergeCell ref="K1785:P1785"/>
    <mergeCell ref="B1786:D1786"/>
    <mergeCell ref="E1786:J1786"/>
    <mergeCell ref="K1786:P1786"/>
    <mergeCell ref="A1782:D1782"/>
    <mergeCell ref="E1782:G1782"/>
    <mergeCell ref="H1782:J1782"/>
    <mergeCell ref="N1782:P1782"/>
    <mergeCell ref="A1783:D1783"/>
    <mergeCell ref="E1783:P1783"/>
    <mergeCell ref="A1777:G1777"/>
    <mergeCell ref="A1779:P1779"/>
    <mergeCell ref="A1781:D1781"/>
    <mergeCell ref="E1781:G1781"/>
    <mergeCell ref="H1781:J1781"/>
    <mergeCell ref="K1781:M1781"/>
    <mergeCell ref="N1781:P1781"/>
    <mergeCell ref="G1773:P1773"/>
    <mergeCell ref="A1774:B1774"/>
    <mergeCell ref="C1774:D1774"/>
    <mergeCell ref="G1774:I1774"/>
    <mergeCell ref="K1774:O1774"/>
    <mergeCell ref="A1775:B1776"/>
    <mergeCell ref="C1775:D1776"/>
    <mergeCell ref="J1776:P1776"/>
    <mergeCell ref="B1768:D1768"/>
    <mergeCell ref="E1768:J1768"/>
    <mergeCell ref="K1768:P1768"/>
    <mergeCell ref="A1769:D1769"/>
    <mergeCell ref="E1769:I1769"/>
    <mergeCell ref="K1769:P1769"/>
    <mergeCell ref="B1766:D1766"/>
    <mergeCell ref="E1766:J1766"/>
    <mergeCell ref="K1766:P1766"/>
    <mergeCell ref="B1767:D1767"/>
    <mergeCell ref="E1767:J1767"/>
    <mergeCell ref="K1767:P1767"/>
    <mergeCell ref="B1764:D1764"/>
    <mergeCell ref="E1764:J1764"/>
    <mergeCell ref="K1764:P1764"/>
    <mergeCell ref="B1765:D1765"/>
    <mergeCell ref="E1765:J1765"/>
    <mergeCell ref="K1765:P1765"/>
    <mergeCell ref="B1762:D1762"/>
    <mergeCell ref="E1762:J1762"/>
    <mergeCell ref="K1762:P1762"/>
    <mergeCell ref="B1763:D1763"/>
    <mergeCell ref="E1763:J1763"/>
    <mergeCell ref="K1763:P1763"/>
    <mergeCell ref="B1760:D1760"/>
    <mergeCell ref="E1760:J1760"/>
    <mergeCell ref="K1760:P1760"/>
    <mergeCell ref="B1761:D1761"/>
    <mergeCell ref="E1761:J1761"/>
    <mergeCell ref="K1761:P1761"/>
    <mergeCell ref="B1758:D1758"/>
    <mergeCell ref="E1758:J1758"/>
    <mergeCell ref="K1758:P1758"/>
    <mergeCell ref="B1759:D1759"/>
    <mergeCell ref="E1759:J1759"/>
    <mergeCell ref="K1759:P1759"/>
    <mergeCell ref="B1756:D1756"/>
    <mergeCell ref="E1756:J1756"/>
    <mergeCell ref="K1756:P1756"/>
    <mergeCell ref="B1757:D1757"/>
    <mergeCell ref="E1757:J1757"/>
    <mergeCell ref="K1757:P1757"/>
    <mergeCell ref="B1754:D1754"/>
    <mergeCell ref="E1754:J1754"/>
    <mergeCell ref="K1754:P1754"/>
    <mergeCell ref="B1755:D1755"/>
    <mergeCell ref="E1755:J1755"/>
    <mergeCell ref="K1755:P1755"/>
    <mergeCell ref="B1752:D1752"/>
    <mergeCell ref="E1752:J1752"/>
    <mergeCell ref="K1752:P1752"/>
    <mergeCell ref="B1753:D1753"/>
    <mergeCell ref="E1753:J1753"/>
    <mergeCell ref="K1753:P1753"/>
    <mergeCell ref="B1750:D1750"/>
    <mergeCell ref="E1750:J1750"/>
    <mergeCell ref="K1750:P1750"/>
    <mergeCell ref="B1751:D1751"/>
    <mergeCell ref="E1751:J1751"/>
    <mergeCell ref="K1751:P1751"/>
    <mergeCell ref="B1748:D1748"/>
    <mergeCell ref="E1748:J1748"/>
    <mergeCell ref="K1748:P1748"/>
    <mergeCell ref="B1749:D1749"/>
    <mergeCell ref="E1749:J1749"/>
    <mergeCell ref="K1749:P1749"/>
    <mergeCell ref="A1745:D1745"/>
    <mergeCell ref="E1745:G1745"/>
    <mergeCell ref="H1745:J1745"/>
    <mergeCell ref="N1745:P1745"/>
    <mergeCell ref="A1746:D1746"/>
    <mergeCell ref="E1746:P1746"/>
    <mergeCell ref="A1740:G1740"/>
    <mergeCell ref="A1742:P1742"/>
    <mergeCell ref="A1744:D1744"/>
    <mergeCell ref="E1744:G1744"/>
    <mergeCell ref="H1744:J1744"/>
    <mergeCell ref="K1744:M1744"/>
    <mergeCell ref="N1744:P1744"/>
    <mergeCell ref="G1736:P1736"/>
    <mergeCell ref="A1737:B1737"/>
    <mergeCell ref="C1737:D1737"/>
    <mergeCell ref="G1737:I1737"/>
    <mergeCell ref="K1737:O1737"/>
    <mergeCell ref="A1738:B1739"/>
    <mergeCell ref="C1738:D1739"/>
    <mergeCell ref="J1739:P1739"/>
    <mergeCell ref="B1731:D1731"/>
    <mergeCell ref="E1731:J1731"/>
    <mergeCell ref="K1731:P1731"/>
    <mergeCell ref="A1732:D1732"/>
    <mergeCell ref="E1732:I1732"/>
    <mergeCell ref="K1732:P1732"/>
    <mergeCell ref="B1729:D1729"/>
    <mergeCell ref="E1729:J1729"/>
    <mergeCell ref="K1729:P1729"/>
    <mergeCell ref="B1730:D1730"/>
    <mergeCell ref="E1730:J1730"/>
    <mergeCell ref="K1730:P1730"/>
    <mergeCell ref="B1727:D1727"/>
    <mergeCell ref="E1727:J1727"/>
    <mergeCell ref="K1727:P1727"/>
    <mergeCell ref="B1728:D1728"/>
    <mergeCell ref="E1728:J1728"/>
    <mergeCell ref="K1728:P1728"/>
    <mergeCell ref="B1725:D1725"/>
    <mergeCell ref="E1725:J1725"/>
    <mergeCell ref="K1725:P1725"/>
    <mergeCell ref="B1726:D1726"/>
    <mergeCell ref="E1726:J1726"/>
    <mergeCell ref="K1726:P1726"/>
    <mergeCell ref="B1723:D1723"/>
    <mergeCell ref="E1723:J1723"/>
    <mergeCell ref="K1723:P1723"/>
    <mergeCell ref="B1724:D1724"/>
    <mergeCell ref="E1724:J1724"/>
    <mergeCell ref="K1724:P1724"/>
    <mergeCell ref="B1721:D1721"/>
    <mergeCell ref="E1721:J1721"/>
    <mergeCell ref="K1721:P1721"/>
    <mergeCell ref="B1722:D1722"/>
    <mergeCell ref="E1722:J1722"/>
    <mergeCell ref="K1722:P1722"/>
    <mergeCell ref="B1719:D1719"/>
    <mergeCell ref="E1719:J1719"/>
    <mergeCell ref="K1719:P1719"/>
    <mergeCell ref="B1720:D1720"/>
    <mergeCell ref="E1720:J1720"/>
    <mergeCell ref="K1720:P1720"/>
    <mergeCell ref="B1717:D1717"/>
    <mergeCell ref="E1717:J1717"/>
    <mergeCell ref="K1717:P1717"/>
    <mergeCell ref="B1718:D1718"/>
    <mergeCell ref="E1718:J1718"/>
    <mergeCell ref="K1718:P1718"/>
    <mergeCell ref="B1715:D1715"/>
    <mergeCell ref="E1715:J1715"/>
    <mergeCell ref="K1715:P1715"/>
    <mergeCell ref="B1716:D1716"/>
    <mergeCell ref="E1716:J1716"/>
    <mergeCell ref="K1716:P1716"/>
    <mergeCell ref="B1713:D1713"/>
    <mergeCell ref="E1713:J1713"/>
    <mergeCell ref="K1713:P1713"/>
    <mergeCell ref="B1714:D1714"/>
    <mergeCell ref="E1714:J1714"/>
    <mergeCell ref="K1714:P1714"/>
    <mergeCell ref="B1711:D1711"/>
    <mergeCell ref="E1711:J1711"/>
    <mergeCell ref="K1711:P1711"/>
    <mergeCell ref="B1712:D1712"/>
    <mergeCell ref="E1712:J1712"/>
    <mergeCell ref="K1712:P1712"/>
    <mergeCell ref="A1708:D1708"/>
    <mergeCell ref="E1708:G1708"/>
    <mergeCell ref="H1708:J1708"/>
    <mergeCell ref="N1708:P1708"/>
    <mergeCell ref="A1709:D1709"/>
    <mergeCell ref="E1709:P1709"/>
    <mergeCell ref="A1703:G1703"/>
    <mergeCell ref="A1705:P1705"/>
    <mergeCell ref="A1707:D1707"/>
    <mergeCell ref="E1707:G1707"/>
    <mergeCell ref="H1707:J1707"/>
    <mergeCell ref="K1707:M1707"/>
    <mergeCell ref="N1707:P1707"/>
    <mergeCell ref="G1699:P1699"/>
    <mergeCell ref="A1700:B1700"/>
    <mergeCell ref="C1700:D1700"/>
    <mergeCell ref="G1700:I1700"/>
    <mergeCell ref="K1700:O1700"/>
    <mergeCell ref="A1701:B1702"/>
    <mergeCell ref="C1701:D1702"/>
    <mergeCell ref="J1702:P1702"/>
    <mergeCell ref="B1694:D1694"/>
    <mergeCell ref="E1694:J1694"/>
    <mergeCell ref="K1694:P1694"/>
    <mergeCell ref="A1695:D1695"/>
    <mergeCell ref="E1695:I1695"/>
    <mergeCell ref="K1695:P1695"/>
    <mergeCell ref="B1692:D1692"/>
    <mergeCell ref="E1692:J1692"/>
    <mergeCell ref="K1692:P1692"/>
    <mergeCell ref="B1693:D1693"/>
    <mergeCell ref="E1693:J1693"/>
    <mergeCell ref="K1693:P1693"/>
    <mergeCell ref="B1690:D1690"/>
    <mergeCell ref="E1690:J1690"/>
    <mergeCell ref="K1690:P1690"/>
    <mergeCell ref="B1691:D1691"/>
    <mergeCell ref="E1691:J1691"/>
    <mergeCell ref="K1691:P1691"/>
    <mergeCell ref="B1688:D1688"/>
    <mergeCell ref="E1688:J1688"/>
    <mergeCell ref="K1688:P1688"/>
    <mergeCell ref="B1689:D1689"/>
    <mergeCell ref="E1689:J1689"/>
    <mergeCell ref="K1689:P1689"/>
    <mergeCell ref="B1686:D1686"/>
    <mergeCell ref="E1686:J1686"/>
    <mergeCell ref="K1686:P1686"/>
    <mergeCell ref="B1687:D1687"/>
    <mergeCell ref="E1687:J1687"/>
    <mergeCell ref="K1687:P1687"/>
    <mergeCell ref="B1684:D1684"/>
    <mergeCell ref="E1684:J1684"/>
    <mergeCell ref="K1684:P1684"/>
    <mergeCell ref="B1685:D1685"/>
    <mergeCell ref="E1685:J1685"/>
    <mergeCell ref="K1685:P1685"/>
    <mergeCell ref="B1682:D1682"/>
    <mergeCell ref="E1682:J1682"/>
    <mergeCell ref="K1682:P1682"/>
    <mergeCell ref="B1683:D1683"/>
    <mergeCell ref="E1683:J1683"/>
    <mergeCell ref="K1683:P1683"/>
    <mergeCell ref="B1680:D1680"/>
    <mergeCell ref="E1680:J1680"/>
    <mergeCell ref="K1680:P1680"/>
    <mergeCell ref="B1681:D1681"/>
    <mergeCell ref="E1681:J1681"/>
    <mergeCell ref="K1681:P1681"/>
    <mergeCell ref="B1678:D1678"/>
    <mergeCell ref="E1678:J1678"/>
    <mergeCell ref="K1678:P1678"/>
    <mergeCell ref="B1679:D1679"/>
    <mergeCell ref="E1679:J1679"/>
    <mergeCell ref="K1679:P1679"/>
    <mergeCell ref="B1676:D1676"/>
    <mergeCell ref="E1676:J1676"/>
    <mergeCell ref="K1676:P1676"/>
    <mergeCell ref="B1677:D1677"/>
    <mergeCell ref="E1677:J1677"/>
    <mergeCell ref="K1677:P1677"/>
    <mergeCell ref="B1674:D1674"/>
    <mergeCell ref="E1674:J1674"/>
    <mergeCell ref="K1674:P1674"/>
    <mergeCell ref="B1675:D1675"/>
    <mergeCell ref="E1675:J1675"/>
    <mergeCell ref="K1675:P1675"/>
    <mergeCell ref="A1671:D1671"/>
    <mergeCell ref="E1671:G1671"/>
    <mergeCell ref="H1671:J1671"/>
    <mergeCell ref="N1671:P1671"/>
    <mergeCell ref="A1672:D1672"/>
    <mergeCell ref="E1672:P1672"/>
    <mergeCell ref="A1666:G1666"/>
    <mergeCell ref="A1668:P1668"/>
    <mergeCell ref="A1670:D1670"/>
    <mergeCell ref="E1670:G1670"/>
    <mergeCell ref="H1670:J1670"/>
    <mergeCell ref="K1670:M1670"/>
    <mergeCell ref="N1670:P1670"/>
    <mergeCell ref="G1662:P1662"/>
    <mergeCell ref="A1663:B1663"/>
    <mergeCell ref="C1663:D1663"/>
    <mergeCell ref="G1663:I1663"/>
    <mergeCell ref="K1663:O1663"/>
    <mergeCell ref="A1664:B1665"/>
    <mergeCell ref="C1664:D1665"/>
    <mergeCell ref="J1665:P1665"/>
    <mergeCell ref="B1657:D1657"/>
    <mergeCell ref="E1657:J1657"/>
    <mergeCell ref="K1657:P1657"/>
    <mergeCell ref="A1658:D1658"/>
    <mergeCell ref="E1658:I1658"/>
    <mergeCell ref="K1658:P1658"/>
    <mergeCell ref="B1655:D1655"/>
    <mergeCell ref="E1655:J1655"/>
    <mergeCell ref="K1655:P1655"/>
    <mergeCell ref="B1656:D1656"/>
    <mergeCell ref="E1656:J1656"/>
    <mergeCell ref="K1656:P1656"/>
    <mergeCell ref="B1653:D1653"/>
    <mergeCell ref="E1653:J1653"/>
    <mergeCell ref="K1653:P1653"/>
    <mergeCell ref="B1654:D1654"/>
    <mergeCell ref="E1654:J1654"/>
    <mergeCell ref="K1654:P1654"/>
    <mergeCell ref="B1651:D1651"/>
    <mergeCell ref="E1651:J1651"/>
    <mergeCell ref="K1651:P1651"/>
    <mergeCell ref="B1652:D1652"/>
    <mergeCell ref="E1652:J1652"/>
    <mergeCell ref="K1652:P1652"/>
    <mergeCell ref="B1649:D1649"/>
    <mergeCell ref="E1649:J1649"/>
    <mergeCell ref="K1649:P1649"/>
    <mergeCell ref="B1650:D1650"/>
    <mergeCell ref="E1650:J1650"/>
    <mergeCell ref="K1650:P1650"/>
    <mergeCell ref="B1647:D1647"/>
    <mergeCell ref="E1647:J1647"/>
    <mergeCell ref="K1647:P1647"/>
    <mergeCell ref="B1648:D1648"/>
    <mergeCell ref="E1648:J1648"/>
    <mergeCell ref="K1648:P1648"/>
    <mergeCell ref="B1645:D1645"/>
    <mergeCell ref="E1645:J1645"/>
    <mergeCell ref="K1645:P1645"/>
    <mergeCell ref="B1646:D1646"/>
    <mergeCell ref="E1646:J1646"/>
    <mergeCell ref="K1646:P1646"/>
    <mergeCell ref="B1643:D1643"/>
    <mergeCell ref="E1643:J1643"/>
    <mergeCell ref="K1643:P1643"/>
    <mergeCell ref="B1644:D1644"/>
    <mergeCell ref="E1644:J1644"/>
    <mergeCell ref="K1644:P1644"/>
    <mergeCell ref="B1641:D1641"/>
    <mergeCell ref="E1641:J1641"/>
    <mergeCell ref="K1641:P1641"/>
    <mergeCell ref="B1642:D1642"/>
    <mergeCell ref="E1642:J1642"/>
    <mergeCell ref="K1642:P1642"/>
    <mergeCell ref="B1639:D1639"/>
    <mergeCell ref="E1639:J1639"/>
    <mergeCell ref="K1639:P1639"/>
    <mergeCell ref="B1640:D1640"/>
    <mergeCell ref="E1640:J1640"/>
    <mergeCell ref="K1640:P1640"/>
    <mergeCell ref="B1637:D1637"/>
    <mergeCell ref="E1637:J1637"/>
    <mergeCell ref="K1637:P1637"/>
    <mergeCell ref="B1638:D1638"/>
    <mergeCell ref="E1638:J1638"/>
    <mergeCell ref="K1638:P1638"/>
    <mergeCell ref="A1634:D1634"/>
    <mergeCell ref="E1634:G1634"/>
    <mergeCell ref="H1634:J1634"/>
    <mergeCell ref="N1634:P1634"/>
    <mergeCell ref="A1635:D1635"/>
    <mergeCell ref="E1635:P1635"/>
    <mergeCell ref="A1629:G1629"/>
    <mergeCell ref="A1631:P1631"/>
    <mergeCell ref="A1633:D1633"/>
    <mergeCell ref="E1633:G1633"/>
    <mergeCell ref="H1633:J1633"/>
    <mergeCell ref="K1633:M1633"/>
    <mergeCell ref="N1633:P1633"/>
    <mergeCell ref="G1625:P1625"/>
    <mergeCell ref="A1626:B1626"/>
    <mergeCell ref="C1626:D1626"/>
    <mergeCell ref="G1626:I1626"/>
    <mergeCell ref="K1626:O1626"/>
    <mergeCell ref="A1627:B1628"/>
    <mergeCell ref="C1627:D1628"/>
    <mergeCell ref="J1628:P1628"/>
    <mergeCell ref="B1620:D1620"/>
    <mergeCell ref="E1620:J1620"/>
    <mergeCell ref="K1620:P1620"/>
    <mergeCell ref="A1621:D1621"/>
    <mergeCell ref="E1621:I1621"/>
    <mergeCell ref="K1621:P1621"/>
    <mergeCell ref="B1618:D1618"/>
    <mergeCell ref="E1618:J1618"/>
    <mergeCell ref="K1618:P1618"/>
    <mergeCell ref="B1619:D1619"/>
    <mergeCell ref="E1619:J1619"/>
    <mergeCell ref="K1619:P1619"/>
    <mergeCell ref="B1616:D1616"/>
    <mergeCell ref="E1616:J1616"/>
    <mergeCell ref="K1616:P1616"/>
    <mergeCell ref="B1617:D1617"/>
    <mergeCell ref="E1617:J1617"/>
    <mergeCell ref="K1617:P1617"/>
    <mergeCell ref="B1614:D1614"/>
    <mergeCell ref="E1614:J1614"/>
    <mergeCell ref="K1614:P1614"/>
    <mergeCell ref="B1615:D1615"/>
    <mergeCell ref="E1615:J1615"/>
    <mergeCell ref="K1615:P1615"/>
    <mergeCell ref="B1612:D1612"/>
    <mergeCell ref="E1612:J1612"/>
    <mergeCell ref="K1612:P1612"/>
    <mergeCell ref="B1613:D1613"/>
    <mergeCell ref="E1613:J1613"/>
    <mergeCell ref="K1613:P1613"/>
    <mergeCell ref="B1610:D1610"/>
    <mergeCell ref="E1610:J1610"/>
    <mergeCell ref="K1610:P1610"/>
    <mergeCell ref="B1611:D1611"/>
    <mergeCell ref="E1611:J1611"/>
    <mergeCell ref="K1611:P1611"/>
    <mergeCell ref="B1608:D1608"/>
    <mergeCell ref="E1608:J1608"/>
    <mergeCell ref="K1608:P1608"/>
    <mergeCell ref="B1609:D1609"/>
    <mergeCell ref="E1609:J1609"/>
    <mergeCell ref="K1609:P1609"/>
    <mergeCell ref="B1606:D1606"/>
    <mergeCell ref="E1606:J1606"/>
    <mergeCell ref="K1606:P1606"/>
    <mergeCell ref="B1607:D1607"/>
    <mergeCell ref="E1607:J1607"/>
    <mergeCell ref="K1607:P1607"/>
    <mergeCell ref="B1604:D1604"/>
    <mergeCell ref="E1604:J1604"/>
    <mergeCell ref="K1604:P1604"/>
    <mergeCell ref="B1605:D1605"/>
    <mergeCell ref="E1605:J1605"/>
    <mergeCell ref="K1605:P1605"/>
    <mergeCell ref="B1602:D1602"/>
    <mergeCell ref="E1602:J1602"/>
    <mergeCell ref="K1602:P1602"/>
    <mergeCell ref="B1603:D1603"/>
    <mergeCell ref="E1603:J1603"/>
    <mergeCell ref="K1603:P1603"/>
    <mergeCell ref="B1600:D1600"/>
    <mergeCell ref="E1600:J1600"/>
    <mergeCell ref="K1600:P1600"/>
    <mergeCell ref="B1601:D1601"/>
    <mergeCell ref="E1601:J1601"/>
    <mergeCell ref="K1601:P1601"/>
    <mergeCell ref="A1597:D1597"/>
    <mergeCell ref="E1597:G1597"/>
    <mergeCell ref="H1597:J1597"/>
    <mergeCell ref="N1597:P1597"/>
    <mergeCell ref="A1598:D1598"/>
    <mergeCell ref="E1598:P1598"/>
    <mergeCell ref="A1592:G1592"/>
    <mergeCell ref="A1594:P1594"/>
    <mergeCell ref="A1596:D1596"/>
    <mergeCell ref="E1596:G1596"/>
    <mergeCell ref="H1596:J1596"/>
    <mergeCell ref="K1596:M1596"/>
    <mergeCell ref="N1596:P1596"/>
    <mergeCell ref="G1588:P1588"/>
    <mergeCell ref="A1589:B1589"/>
    <mergeCell ref="C1589:D1589"/>
    <mergeCell ref="G1589:I1589"/>
    <mergeCell ref="K1589:O1589"/>
    <mergeCell ref="A1590:B1591"/>
    <mergeCell ref="C1590:D1591"/>
    <mergeCell ref="J1591:P1591"/>
    <mergeCell ref="B1583:D1583"/>
    <mergeCell ref="E1583:J1583"/>
    <mergeCell ref="K1583:P1583"/>
    <mergeCell ref="A1584:D1584"/>
    <mergeCell ref="E1584:I1584"/>
    <mergeCell ref="K1584:P1584"/>
    <mergeCell ref="B1581:D1581"/>
    <mergeCell ref="E1581:J1581"/>
    <mergeCell ref="K1581:P1581"/>
    <mergeCell ref="B1582:D1582"/>
    <mergeCell ref="E1582:J1582"/>
    <mergeCell ref="K1582:P1582"/>
    <mergeCell ref="B1579:D1579"/>
    <mergeCell ref="E1579:J1579"/>
    <mergeCell ref="K1579:P1579"/>
    <mergeCell ref="B1580:D1580"/>
    <mergeCell ref="E1580:J1580"/>
    <mergeCell ref="K1580:P1580"/>
    <mergeCell ref="B1577:D1577"/>
    <mergeCell ref="E1577:J1577"/>
    <mergeCell ref="K1577:P1577"/>
    <mergeCell ref="B1578:D1578"/>
    <mergeCell ref="E1578:J1578"/>
    <mergeCell ref="K1578:P1578"/>
    <mergeCell ref="B1575:D1575"/>
    <mergeCell ref="E1575:J1575"/>
    <mergeCell ref="K1575:P1575"/>
    <mergeCell ref="B1576:D1576"/>
    <mergeCell ref="E1576:J1576"/>
    <mergeCell ref="K1576:P1576"/>
    <mergeCell ref="B1573:D1573"/>
    <mergeCell ref="E1573:J1573"/>
    <mergeCell ref="K1573:P1573"/>
    <mergeCell ref="B1574:D1574"/>
    <mergeCell ref="E1574:J1574"/>
    <mergeCell ref="K1574:P1574"/>
    <mergeCell ref="B1571:D1571"/>
    <mergeCell ref="E1571:J1571"/>
    <mergeCell ref="K1571:P1571"/>
    <mergeCell ref="B1572:D1572"/>
    <mergeCell ref="E1572:J1572"/>
    <mergeCell ref="K1572:P1572"/>
    <mergeCell ref="B1569:D1569"/>
    <mergeCell ref="E1569:J1569"/>
    <mergeCell ref="K1569:P1569"/>
    <mergeCell ref="B1570:D1570"/>
    <mergeCell ref="E1570:J1570"/>
    <mergeCell ref="K1570:P1570"/>
    <mergeCell ref="B1567:D1567"/>
    <mergeCell ref="E1567:J1567"/>
    <mergeCell ref="K1567:P1567"/>
    <mergeCell ref="B1568:D1568"/>
    <mergeCell ref="E1568:J1568"/>
    <mergeCell ref="K1568:P1568"/>
    <mergeCell ref="B1565:D1565"/>
    <mergeCell ref="E1565:J1565"/>
    <mergeCell ref="K1565:P1565"/>
    <mergeCell ref="B1566:D1566"/>
    <mergeCell ref="E1566:J1566"/>
    <mergeCell ref="K1566:P1566"/>
    <mergeCell ref="B1563:D1563"/>
    <mergeCell ref="E1563:J1563"/>
    <mergeCell ref="K1563:P1563"/>
    <mergeCell ref="B1564:D1564"/>
    <mergeCell ref="E1564:J1564"/>
    <mergeCell ref="K1564:P1564"/>
    <mergeCell ref="A1560:D1560"/>
    <mergeCell ref="E1560:G1560"/>
    <mergeCell ref="H1560:J1560"/>
    <mergeCell ref="N1560:P1560"/>
    <mergeCell ref="A1561:D1561"/>
    <mergeCell ref="E1561:P1561"/>
    <mergeCell ref="A1555:G1555"/>
    <mergeCell ref="A1557:P1557"/>
    <mergeCell ref="A1559:D1559"/>
    <mergeCell ref="E1559:G1559"/>
    <mergeCell ref="H1559:J1559"/>
    <mergeCell ref="K1559:M1559"/>
    <mergeCell ref="N1559:P1559"/>
    <mergeCell ref="G1551:P1551"/>
    <mergeCell ref="A1552:B1552"/>
    <mergeCell ref="C1552:D1552"/>
    <mergeCell ref="G1552:I1552"/>
    <mergeCell ref="K1552:O1552"/>
    <mergeCell ref="A1553:B1554"/>
    <mergeCell ref="C1553:D1554"/>
    <mergeCell ref="J1554:P1554"/>
    <mergeCell ref="B1546:D1546"/>
    <mergeCell ref="E1546:J1546"/>
    <mergeCell ref="K1546:P1546"/>
    <mergeCell ref="A1547:D1547"/>
    <mergeCell ref="E1547:I1547"/>
    <mergeCell ref="K1547:P1547"/>
    <mergeCell ref="B1544:D1544"/>
    <mergeCell ref="E1544:J1544"/>
    <mergeCell ref="K1544:P1544"/>
    <mergeCell ref="B1545:D1545"/>
    <mergeCell ref="E1545:J1545"/>
    <mergeCell ref="K1545:P1545"/>
    <mergeCell ref="B1542:D1542"/>
    <mergeCell ref="E1542:J1542"/>
    <mergeCell ref="K1542:P1542"/>
    <mergeCell ref="B1543:D1543"/>
    <mergeCell ref="E1543:J1543"/>
    <mergeCell ref="K1543:P1543"/>
    <mergeCell ref="B1540:D1540"/>
    <mergeCell ref="E1540:J1540"/>
    <mergeCell ref="K1540:P1540"/>
    <mergeCell ref="B1541:D1541"/>
    <mergeCell ref="E1541:J1541"/>
    <mergeCell ref="K1541:P1541"/>
    <mergeCell ref="B1538:D1538"/>
    <mergeCell ref="E1538:J1538"/>
    <mergeCell ref="K1538:P1538"/>
    <mergeCell ref="B1539:D1539"/>
    <mergeCell ref="E1539:J1539"/>
    <mergeCell ref="K1539:P1539"/>
    <mergeCell ref="B1536:D1536"/>
    <mergeCell ref="E1536:J1536"/>
    <mergeCell ref="K1536:P1536"/>
    <mergeCell ref="B1537:D1537"/>
    <mergeCell ref="E1537:J1537"/>
    <mergeCell ref="K1537:P1537"/>
    <mergeCell ref="B1534:D1534"/>
    <mergeCell ref="E1534:J1534"/>
    <mergeCell ref="K1534:P1534"/>
    <mergeCell ref="B1535:D1535"/>
    <mergeCell ref="E1535:J1535"/>
    <mergeCell ref="K1535:P1535"/>
    <mergeCell ref="B1532:D1532"/>
    <mergeCell ref="E1532:J1532"/>
    <mergeCell ref="K1532:P1532"/>
    <mergeCell ref="B1533:D1533"/>
    <mergeCell ref="E1533:J1533"/>
    <mergeCell ref="K1533:P1533"/>
    <mergeCell ref="B1530:D1530"/>
    <mergeCell ref="E1530:J1530"/>
    <mergeCell ref="K1530:P1530"/>
    <mergeCell ref="B1531:D1531"/>
    <mergeCell ref="E1531:J1531"/>
    <mergeCell ref="K1531:P1531"/>
    <mergeCell ref="B1528:D1528"/>
    <mergeCell ref="E1528:J1528"/>
    <mergeCell ref="K1528:P1528"/>
    <mergeCell ref="B1529:D1529"/>
    <mergeCell ref="E1529:J1529"/>
    <mergeCell ref="K1529:P1529"/>
    <mergeCell ref="B1526:D1526"/>
    <mergeCell ref="E1526:J1526"/>
    <mergeCell ref="K1526:P1526"/>
    <mergeCell ref="B1527:D1527"/>
    <mergeCell ref="E1527:J1527"/>
    <mergeCell ref="K1527:P1527"/>
    <mergeCell ref="A1523:D1523"/>
    <mergeCell ref="E1523:G1523"/>
    <mergeCell ref="H1523:J1523"/>
    <mergeCell ref="N1523:P1523"/>
    <mergeCell ref="A1524:D1524"/>
    <mergeCell ref="E1524:P1524"/>
    <mergeCell ref="A1518:G1518"/>
    <mergeCell ref="A1520:P1520"/>
    <mergeCell ref="A1522:D1522"/>
    <mergeCell ref="E1522:G1522"/>
    <mergeCell ref="H1522:J1522"/>
    <mergeCell ref="K1522:M1522"/>
    <mergeCell ref="N1522:P1522"/>
    <mergeCell ref="G1514:P1514"/>
    <mergeCell ref="A1515:B1515"/>
    <mergeCell ref="C1515:D1515"/>
    <mergeCell ref="G1515:I1515"/>
    <mergeCell ref="K1515:O1515"/>
    <mergeCell ref="A1516:B1517"/>
    <mergeCell ref="C1516:D1517"/>
    <mergeCell ref="J1517:P1517"/>
    <mergeCell ref="B1509:D1509"/>
    <mergeCell ref="E1509:J1509"/>
    <mergeCell ref="K1509:P1509"/>
    <mergeCell ref="A1510:D1510"/>
    <mergeCell ref="E1510:I1510"/>
    <mergeCell ref="K1510:P1510"/>
    <mergeCell ref="B1507:D1507"/>
    <mergeCell ref="E1507:J1507"/>
    <mergeCell ref="K1507:P1507"/>
    <mergeCell ref="B1508:D1508"/>
    <mergeCell ref="E1508:J1508"/>
    <mergeCell ref="K1508:P1508"/>
    <mergeCell ref="B1505:D1505"/>
    <mergeCell ref="E1505:J1505"/>
    <mergeCell ref="K1505:P1505"/>
    <mergeCell ref="B1506:D1506"/>
    <mergeCell ref="E1506:J1506"/>
    <mergeCell ref="K1506:P1506"/>
    <mergeCell ref="B1503:D1503"/>
    <mergeCell ref="E1503:J1503"/>
    <mergeCell ref="K1503:P1503"/>
    <mergeCell ref="B1504:D1504"/>
    <mergeCell ref="E1504:J1504"/>
    <mergeCell ref="K1504:P1504"/>
    <mergeCell ref="B1501:D1501"/>
    <mergeCell ref="E1501:J1501"/>
    <mergeCell ref="K1501:P1501"/>
    <mergeCell ref="B1502:D1502"/>
    <mergeCell ref="E1502:J1502"/>
    <mergeCell ref="K1502:P1502"/>
    <mergeCell ref="B1499:D1499"/>
    <mergeCell ref="E1499:J1499"/>
    <mergeCell ref="K1499:P1499"/>
    <mergeCell ref="B1500:D1500"/>
    <mergeCell ref="E1500:J1500"/>
    <mergeCell ref="K1500:P1500"/>
    <mergeCell ref="B1497:D1497"/>
    <mergeCell ref="E1497:J1497"/>
    <mergeCell ref="K1497:P1497"/>
    <mergeCell ref="B1498:D1498"/>
    <mergeCell ref="E1498:J1498"/>
    <mergeCell ref="K1498:P1498"/>
    <mergeCell ref="B1495:D1495"/>
    <mergeCell ref="E1495:J1495"/>
    <mergeCell ref="K1495:P1495"/>
    <mergeCell ref="B1496:D1496"/>
    <mergeCell ref="E1496:J1496"/>
    <mergeCell ref="K1496:P1496"/>
    <mergeCell ref="B1493:D1493"/>
    <mergeCell ref="E1493:J1493"/>
    <mergeCell ref="K1493:P1493"/>
    <mergeCell ref="B1494:D1494"/>
    <mergeCell ref="E1494:J1494"/>
    <mergeCell ref="K1494:P1494"/>
    <mergeCell ref="B1491:D1491"/>
    <mergeCell ref="E1491:J1491"/>
    <mergeCell ref="K1491:P1491"/>
    <mergeCell ref="B1492:D1492"/>
    <mergeCell ref="E1492:J1492"/>
    <mergeCell ref="K1492:P1492"/>
    <mergeCell ref="B1489:D1489"/>
    <mergeCell ref="E1489:J1489"/>
    <mergeCell ref="K1489:P1489"/>
    <mergeCell ref="B1490:D1490"/>
    <mergeCell ref="E1490:J1490"/>
    <mergeCell ref="K1490:P1490"/>
    <mergeCell ref="A1486:D1486"/>
    <mergeCell ref="E1486:G1486"/>
    <mergeCell ref="H1486:J1486"/>
    <mergeCell ref="N1486:P1486"/>
    <mergeCell ref="A1487:D1487"/>
    <mergeCell ref="E1487:P1487"/>
    <mergeCell ref="A1481:G1481"/>
    <mergeCell ref="A1483:P1483"/>
    <mergeCell ref="A1485:D1485"/>
    <mergeCell ref="E1485:G1485"/>
    <mergeCell ref="H1485:J1485"/>
    <mergeCell ref="K1485:M1485"/>
    <mergeCell ref="N1485:P1485"/>
    <mergeCell ref="G1477:P1477"/>
    <mergeCell ref="A1478:B1478"/>
    <mergeCell ref="C1478:D1478"/>
    <mergeCell ref="G1478:I1478"/>
    <mergeCell ref="K1478:O1478"/>
    <mergeCell ref="A1479:B1480"/>
    <mergeCell ref="C1479:D1480"/>
    <mergeCell ref="J1480:P1480"/>
    <mergeCell ref="B1472:D1472"/>
    <mergeCell ref="E1472:J1472"/>
    <mergeCell ref="K1472:P1472"/>
    <mergeCell ref="A1473:D1473"/>
    <mergeCell ref="E1473:I1473"/>
    <mergeCell ref="K1473:P1473"/>
    <mergeCell ref="B1470:D1470"/>
    <mergeCell ref="E1470:J1470"/>
    <mergeCell ref="K1470:P1470"/>
    <mergeCell ref="B1471:D1471"/>
    <mergeCell ref="E1471:J1471"/>
    <mergeCell ref="K1471:P1471"/>
    <mergeCell ref="B1468:D1468"/>
    <mergeCell ref="E1468:J1468"/>
    <mergeCell ref="K1468:P1468"/>
    <mergeCell ref="B1469:D1469"/>
    <mergeCell ref="E1469:J1469"/>
    <mergeCell ref="K1469:P1469"/>
    <mergeCell ref="B1466:D1466"/>
    <mergeCell ref="E1466:J1466"/>
    <mergeCell ref="K1466:P1466"/>
    <mergeCell ref="B1467:D1467"/>
    <mergeCell ref="E1467:J1467"/>
    <mergeCell ref="K1467:P1467"/>
    <mergeCell ref="B1464:D1464"/>
    <mergeCell ref="E1464:J1464"/>
    <mergeCell ref="K1464:P1464"/>
    <mergeCell ref="B1465:D1465"/>
    <mergeCell ref="E1465:J1465"/>
    <mergeCell ref="K1465:P1465"/>
    <mergeCell ref="B1462:D1462"/>
    <mergeCell ref="E1462:J1462"/>
    <mergeCell ref="K1462:P1462"/>
    <mergeCell ref="B1463:D1463"/>
    <mergeCell ref="E1463:J1463"/>
    <mergeCell ref="K1463:P1463"/>
    <mergeCell ref="B1460:D1460"/>
    <mergeCell ref="E1460:J1460"/>
    <mergeCell ref="K1460:P1460"/>
    <mergeCell ref="B1461:D1461"/>
    <mergeCell ref="E1461:J1461"/>
    <mergeCell ref="K1461:P1461"/>
    <mergeCell ref="B1458:D1458"/>
    <mergeCell ref="E1458:J1458"/>
    <mergeCell ref="K1458:P1458"/>
    <mergeCell ref="B1459:D1459"/>
    <mergeCell ref="E1459:J1459"/>
    <mergeCell ref="K1459:P1459"/>
    <mergeCell ref="B1456:D1456"/>
    <mergeCell ref="E1456:J1456"/>
    <mergeCell ref="K1456:P1456"/>
    <mergeCell ref="B1457:D1457"/>
    <mergeCell ref="E1457:J1457"/>
    <mergeCell ref="K1457:P1457"/>
    <mergeCell ref="B1454:D1454"/>
    <mergeCell ref="E1454:J1454"/>
    <mergeCell ref="K1454:P1454"/>
    <mergeCell ref="B1455:D1455"/>
    <mergeCell ref="E1455:J1455"/>
    <mergeCell ref="K1455:P1455"/>
    <mergeCell ref="B1452:D1452"/>
    <mergeCell ref="E1452:J1452"/>
    <mergeCell ref="K1452:P1452"/>
    <mergeCell ref="B1453:D1453"/>
    <mergeCell ref="E1453:J1453"/>
    <mergeCell ref="K1453:P1453"/>
    <mergeCell ref="A1449:D1449"/>
    <mergeCell ref="E1449:G1449"/>
    <mergeCell ref="H1449:J1449"/>
    <mergeCell ref="N1449:P1449"/>
    <mergeCell ref="A1450:D1450"/>
    <mergeCell ref="E1450:P1450"/>
    <mergeCell ref="A1444:G1444"/>
    <mergeCell ref="A1446:P1446"/>
    <mergeCell ref="A1448:D1448"/>
    <mergeCell ref="E1448:G1448"/>
    <mergeCell ref="H1448:J1448"/>
    <mergeCell ref="K1448:M1448"/>
    <mergeCell ref="N1448:P1448"/>
    <mergeCell ref="G1440:P1440"/>
    <mergeCell ref="A1441:B1441"/>
    <mergeCell ref="C1441:D1441"/>
    <mergeCell ref="G1441:I1441"/>
    <mergeCell ref="K1441:O1441"/>
    <mergeCell ref="A1442:B1443"/>
    <mergeCell ref="C1442:D1443"/>
    <mergeCell ref="J1443:P1443"/>
    <mergeCell ref="B1435:D1435"/>
    <mergeCell ref="E1435:J1435"/>
    <mergeCell ref="K1435:P1435"/>
    <mergeCell ref="A1436:D1436"/>
    <mergeCell ref="E1436:I1436"/>
    <mergeCell ref="K1436:P1436"/>
    <mergeCell ref="B1433:D1433"/>
    <mergeCell ref="E1433:J1433"/>
    <mergeCell ref="K1433:P1433"/>
    <mergeCell ref="B1434:D1434"/>
    <mergeCell ref="E1434:J1434"/>
    <mergeCell ref="K1434:P1434"/>
    <mergeCell ref="B1431:D1431"/>
    <mergeCell ref="E1431:J1431"/>
    <mergeCell ref="K1431:P1431"/>
    <mergeCell ref="B1432:D1432"/>
    <mergeCell ref="E1432:J1432"/>
    <mergeCell ref="K1432:P1432"/>
    <mergeCell ref="B1429:D1429"/>
    <mergeCell ref="E1429:J1429"/>
    <mergeCell ref="K1429:P1429"/>
    <mergeCell ref="B1430:D1430"/>
    <mergeCell ref="E1430:J1430"/>
    <mergeCell ref="K1430:P1430"/>
    <mergeCell ref="B1427:D1427"/>
    <mergeCell ref="E1427:J1427"/>
    <mergeCell ref="K1427:P1427"/>
    <mergeCell ref="B1428:D1428"/>
    <mergeCell ref="E1428:J1428"/>
    <mergeCell ref="K1428:P1428"/>
    <mergeCell ref="B1425:D1425"/>
    <mergeCell ref="E1425:J1425"/>
    <mergeCell ref="K1425:P1425"/>
    <mergeCell ref="B1426:D1426"/>
    <mergeCell ref="E1426:J1426"/>
    <mergeCell ref="K1426:P1426"/>
    <mergeCell ref="B1423:D1423"/>
    <mergeCell ref="E1423:J1423"/>
    <mergeCell ref="K1423:P1423"/>
    <mergeCell ref="B1424:D1424"/>
    <mergeCell ref="E1424:J1424"/>
    <mergeCell ref="K1424:P1424"/>
    <mergeCell ref="B1421:D1421"/>
    <mergeCell ref="E1421:J1421"/>
    <mergeCell ref="K1421:P1421"/>
    <mergeCell ref="B1422:D1422"/>
    <mergeCell ref="E1422:J1422"/>
    <mergeCell ref="K1422:P1422"/>
    <mergeCell ref="B1419:D1419"/>
    <mergeCell ref="E1419:J1419"/>
    <mergeCell ref="K1419:P1419"/>
    <mergeCell ref="B1420:D1420"/>
    <mergeCell ref="E1420:J1420"/>
    <mergeCell ref="K1420:P1420"/>
    <mergeCell ref="B1417:D1417"/>
    <mergeCell ref="E1417:J1417"/>
    <mergeCell ref="K1417:P1417"/>
    <mergeCell ref="B1418:D1418"/>
    <mergeCell ref="E1418:J1418"/>
    <mergeCell ref="K1418:P1418"/>
    <mergeCell ref="B1415:D1415"/>
    <mergeCell ref="E1415:J1415"/>
    <mergeCell ref="K1415:P1415"/>
    <mergeCell ref="B1416:D1416"/>
    <mergeCell ref="E1416:J1416"/>
    <mergeCell ref="K1416:P1416"/>
    <mergeCell ref="A1412:D1412"/>
    <mergeCell ref="E1412:G1412"/>
    <mergeCell ref="H1412:J1412"/>
    <mergeCell ref="N1412:P1412"/>
    <mergeCell ref="A1413:D1413"/>
    <mergeCell ref="E1413:P1413"/>
    <mergeCell ref="A1407:G1407"/>
    <mergeCell ref="A1409:P1409"/>
    <mergeCell ref="A1411:D1411"/>
    <mergeCell ref="E1411:G1411"/>
    <mergeCell ref="H1411:J1411"/>
    <mergeCell ref="K1411:M1411"/>
    <mergeCell ref="N1411:P1411"/>
    <mergeCell ref="G1403:P1403"/>
    <mergeCell ref="A1404:B1404"/>
    <mergeCell ref="C1404:D1404"/>
    <mergeCell ref="G1404:I1404"/>
    <mergeCell ref="K1404:O1404"/>
    <mergeCell ref="A1405:B1406"/>
    <mergeCell ref="C1405:D1406"/>
    <mergeCell ref="J1406:P1406"/>
    <mergeCell ref="B1398:D1398"/>
    <mergeCell ref="E1398:J1398"/>
    <mergeCell ref="K1398:P1398"/>
    <mergeCell ref="A1399:D1399"/>
    <mergeCell ref="E1399:I1399"/>
    <mergeCell ref="K1399:P1399"/>
    <mergeCell ref="B1396:D1396"/>
    <mergeCell ref="E1396:J1396"/>
    <mergeCell ref="K1396:P1396"/>
    <mergeCell ref="B1397:D1397"/>
    <mergeCell ref="E1397:J1397"/>
    <mergeCell ref="K1397:P1397"/>
    <mergeCell ref="B1394:D1394"/>
    <mergeCell ref="E1394:J1394"/>
    <mergeCell ref="K1394:P1394"/>
    <mergeCell ref="B1395:D1395"/>
    <mergeCell ref="E1395:J1395"/>
    <mergeCell ref="K1395:P1395"/>
    <mergeCell ref="B1392:D1392"/>
    <mergeCell ref="E1392:J1392"/>
    <mergeCell ref="K1392:P1392"/>
    <mergeCell ref="B1393:D1393"/>
    <mergeCell ref="E1393:J1393"/>
    <mergeCell ref="K1393:P1393"/>
    <mergeCell ref="B1390:D1390"/>
    <mergeCell ref="E1390:J1390"/>
    <mergeCell ref="K1390:P1390"/>
    <mergeCell ref="B1391:D1391"/>
    <mergeCell ref="E1391:J1391"/>
    <mergeCell ref="K1391:P1391"/>
    <mergeCell ref="B1388:D1388"/>
    <mergeCell ref="E1388:J1388"/>
    <mergeCell ref="K1388:P1388"/>
    <mergeCell ref="B1389:D1389"/>
    <mergeCell ref="E1389:J1389"/>
    <mergeCell ref="K1389:P1389"/>
    <mergeCell ref="B1386:D1386"/>
    <mergeCell ref="E1386:J1386"/>
    <mergeCell ref="K1386:P1386"/>
    <mergeCell ref="B1387:D1387"/>
    <mergeCell ref="E1387:J1387"/>
    <mergeCell ref="K1387:P1387"/>
    <mergeCell ref="B1384:D1384"/>
    <mergeCell ref="E1384:J1384"/>
    <mergeCell ref="K1384:P1384"/>
    <mergeCell ref="B1385:D1385"/>
    <mergeCell ref="E1385:J1385"/>
    <mergeCell ref="K1385:P1385"/>
    <mergeCell ref="B1382:D1382"/>
    <mergeCell ref="E1382:J1382"/>
    <mergeCell ref="K1382:P1382"/>
    <mergeCell ref="B1383:D1383"/>
    <mergeCell ref="E1383:J1383"/>
    <mergeCell ref="K1383:P1383"/>
    <mergeCell ref="B1380:D1380"/>
    <mergeCell ref="E1380:J1380"/>
    <mergeCell ref="K1380:P1380"/>
    <mergeCell ref="B1381:D1381"/>
    <mergeCell ref="E1381:J1381"/>
    <mergeCell ref="K1381:P1381"/>
    <mergeCell ref="B1378:D1378"/>
    <mergeCell ref="E1378:J1378"/>
    <mergeCell ref="K1378:P1378"/>
    <mergeCell ref="B1379:D1379"/>
    <mergeCell ref="E1379:J1379"/>
    <mergeCell ref="K1379:P1379"/>
    <mergeCell ref="A1375:D1375"/>
    <mergeCell ref="E1375:G1375"/>
    <mergeCell ref="H1375:J1375"/>
    <mergeCell ref="N1375:P1375"/>
    <mergeCell ref="A1376:D1376"/>
    <mergeCell ref="E1376:P1376"/>
    <mergeCell ref="A1370:G1370"/>
    <mergeCell ref="A1372:P1372"/>
    <mergeCell ref="A1374:D1374"/>
    <mergeCell ref="E1374:G1374"/>
    <mergeCell ref="H1374:J1374"/>
    <mergeCell ref="K1374:M1374"/>
    <mergeCell ref="N1374:P1374"/>
    <mergeCell ref="G1366:P1366"/>
    <mergeCell ref="A1367:B1367"/>
    <mergeCell ref="C1367:D1367"/>
    <mergeCell ref="G1367:I1367"/>
    <mergeCell ref="K1367:O1367"/>
    <mergeCell ref="A1368:B1369"/>
    <mergeCell ref="C1368:D1369"/>
    <mergeCell ref="J1369:P1369"/>
    <mergeCell ref="B1361:D1361"/>
    <mergeCell ref="E1361:J1361"/>
    <mergeCell ref="K1361:P1361"/>
    <mergeCell ref="A1362:D1362"/>
    <mergeCell ref="E1362:I1362"/>
    <mergeCell ref="K1362:P1362"/>
    <mergeCell ref="B1359:D1359"/>
    <mergeCell ref="E1359:J1359"/>
    <mergeCell ref="K1359:P1359"/>
    <mergeCell ref="B1360:D1360"/>
    <mergeCell ref="E1360:J1360"/>
    <mergeCell ref="K1360:P1360"/>
    <mergeCell ref="B1357:D1357"/>
    <mergeCell ref="E1357:J1357"/>
    <mergeCell ref="K1357:P1357"/>
    <mergeCell ref="B1358:D1358"/>
    <mergeCell ref="E1358:J1358"/>
    <mergeCell ref="K1358:P1358"/>
    <mergeCell ref="B1355:D1355"/>
    <mergeCell ref="E1355:J1355"/>
    <mergeCell ref="K1355:P1355"/>
    <mergeCell ref="B1356:D1356"/>
    <mergeCell ref="E1356:J1356"/>
    <mergeCell ref="K1356:P1356"/>
    <mergeCell ref="B1353:D1353"/>
    <mergeCell ref="E1353:J1353"/>
    <mergeCell ref="K1353:P1353"/>
    <mergeCell ref="B1354:D1354"/>
    <mergeCell ref="E1354:J1354"/>
    <mergeCell ref="K1354:P1354"/>
    <mergeCell ref="B1351:D1351"/>
    <mergeCell ref="E1351:J1351"/>
    <mergeCell ref="K1351:P1351"/>
    <mergeCell ref="B1352:D1352"/>
    <mergeCell ref="E1352:J1352"/>
    <mergeCell ref="K1352:P1352"/>
    <mergeCell ref="B1349:D1349"/>
    <mergeCell ref="E1349:J1349"/>
    <mergeCell ref="K1349:P1349"/>
    <mergeCell ref="B1350:D1350"/>
    <mergeCell ref="E1350:J1350"/>
    <mergeCell ref="K1350:P1350"/>
    <mergeCell ref="B1347:D1347"/>
    <mergeCell ref="E1347:J1347"/>
    <mergeCell ref="K1347:P1347"/>
    <mergeCell ref="B1348:D1348"/>
    <mergeCell ref="E1348:J1348"/>
    <mergeCell ref="K1348:P1348"/>
    <mergeCell ref="B1345:D1345"/>
    <mergeCell ref="E1345:J1345"/>
    <mergeCell ref="K1345:P1345"/>
    <mergeCell ref="B1346:D1346"/>
    <mergeCell ref="E1346:J1346"/>
    <mergeCell ref="K1346:P1346"/>
    <mergeCell ref="B1343:D1343"/>
    <mergeCell ref="E1343:J1343"/>
    <mergeCell ref="K1343:P1343"/>
    <mergeCell ref="B1344:D1344"/>
    <mergeCell ref="E1344:J1344"/>
    <mergeCell ref="K1344:P1344"/>
    <mergeCell ref="B1341:D1341"/>
    <mergeCell ref="E1341:J1341"/>
    <mergeCell ref="K1341:P1341"/>
    <mergeCell ref="B1342:D1342"/>
    <mergeCell ref="E1342:J1342"/>
    <mergeCell ref="K1342:P1342"/>
    <mergeCell ref="A1338:D1338"/>
    <mergeCell ref="E1338:G1338"/>
    <mergeCell ref="H1338:J1338"/>
    <mergeCell ref="N1338:P1338"/>
    <mergeCell ref="A1339:D1339"/>
    <mergeCell ref="E1339:P1339"/>
    <mergeCell ref="A1333:G1333"/>
    <mergeCell ref="A1335:P1335"/>
    <mergeCell ref="A1337:D1337"/>
    <mergeCell ref="E1337:G1337"/>
    <mergeCell ref="H1337:J1337"/>
    <mergeCell ref="K1337:M1337"/>
    <mergeCell ref="N1337:P1337"/>
    <mergeCell ref="G1329:P1329"/>
    <mergeCell ref="A1330:B1330"/>
    <mergeCell ref="C1330:D1330"/>
    <mergeCell ref="G1330:I1330"/>
    <mergeCell ref="K1330:O1330"/>
    <mergeCell ref="A1331:B1332"/>
    <mergeCell ref="C1331:D1332"/>
    <mergeCell ref="J1332:P1332"/>
    <mergeCell ref="B1324:D1324"/>
    <mergeCell ref="E1324:J1324"/>
    <mergeCell ref="K1324:P1324"/>
    <mergeCell ref="A1325:D1325"/>
    <mergeCell ref="E1325:I1325"/>
    <mergeCell ref="K1325:P1325"/>
    <mergeCell ref="B1322:D1322"/>
    <mergeCell ref="E1322:J1322"/>
    <mergeCell ref="K1322:P1322"/>
    <mergeCell ref="B1323:D1323"/>
    <mergeCell ref="E1323:J1323"/>
    <mergeCell ref="K1323:P1323"/>
    <mergeCell ref="B1320:D1320"/>
    <mergeCell ref="E1320:J1320"/>
    <mergeCell ref="K1320:P1320"/>
    <mergeCell ref="B1321:D1321"/>
    <mergeCell ref="E1321:J1321"/>
    <mergeCell ref="K1321:P1321"/>
    <mergeCell ref="B1318:D1318"/>
    <mergeCell ref="E1318:J1318"/>
    <mergeCell ref="K1318:P1318"/>
    <mergeCell ref="B1319:D1319"/>
    <mergeCell ref="E1319:J1319"/>
    <mergeCell ref="K1319:P1319"/>
    <mergeCell ref="B1316:D1316"/>
    <mergeCell ref="E1316:J1316"/>
    <mergeCell ref="K1316:P1316"/>
    <mergeCell ref="B1317:D1317"/>
    <mergeCell ref="E1317:J1317"/>
    <mergeCell ref="K1317:P1317"/>
    <mergeCell ref="B1314:D1314"/>
    <mergeCell ref="E1314:J1314"/>
    <mergeCell ref="K1314:P1314"/>
    <mergeCell ref="B1315:D1315"/>
    <mergeCell ref="E1315:J1315"/>
    <mergeCell ref="K1315:P1315"/>
    <mergeCell ref="B1312:D1312"/>
    <mergeCell ref="E1312:J1312"/>
    <mergeCell ref="K1312:P1312"/>
    <mergeCell ref="B1313:D1313"/>
    <mergeCell ref="E1313:J1313"/>
    <mergeCell ref="K1313:P1313"/>
    <mergeCell ref="B1310:D1310"/>
    <mergeCell ref="E1310:J1310"/>
    <mergeCell ref="K1310:P1310"/>
    <mergeCell ref="B1311:D1311"/>
    <mergeCell ref="E1311:J1311"/>
    <mergeCell ref="K1311:P1311"/>
    <mergeCell ref="B1308:D1308"/>
    <mergeCell ref="E1308:J1308"/>
    <mergeCell ref="K1308:P1308"/>
    <mergeCell ref="B1309:D1309"/>
    <mergeCell ref="E1309:J1309"/>
    <mergeCell ref="K1309:P1309"/>
    <mergeCell ref="B1306:D1306"/>
    <mergeCell ref="E1306:J1306"/>
    <mergeCell ref="K1306:P1306"/>
    <mergeCell ref="B1307:D1307"/>
    <mergeCell ref="E1307:J1307"/>
    <mergeCell ref="K1307:P1307"/>
    <mergeCell ref="B1304:D1304"/>
    <mergeCell ref="E1304:J1304"/>
    <mergeCell ref="K1304:P1304"/>
    <mergeCell ref="B1305:D1305"/>
    <mergeCell ref="E1305:J1305"/>
    <mergeCell ref="K1305:P1305"/>
    <mergeCell ref="A1301:D1301"/>
    <mergeCell ref="E1301:G1301"/>
    <mergeCell ref="H1301:J1301"/>
    <mergeCell ref="N1301:P1301"/>
    <mergeCell ref="A1302:D1302"/>
    <mergeCell ref="E1302:P1302"/>
    <mergeCell ref="A1296:G1296"/>
    <mergeCell ref="A1298:P1298"/>
    <mergeCell ref="A1300:D1300"/>
    <mergeCell ref="E1300:G1300"/>
    <mergeCell ref="H1300:J1300"/>
    <mergeCell ref="K1300:M1300"/>
    <mergeCell ref="N1300:P1300"/>
    <mergeCell ref="G1292:P1292"/>
    <mergeCell ref="A1293:B1293"/>
    <mergeCell ref="C1293:D1293"/>
    <mergeCell ref="G1293:I1293"/>
    <mergeCell ref="K1293:O1293"/>
    <mergeCell ref="A1294:B1295"/>
    <mergeCell ref="C1294:D1295"/>
    <mergeCell ref="J1295:P1295"/>
    <mergeCell ref="B1287:D1287"/>
    <mergeCell ref="E1287:J1287"/>
    <mergeCell ref="K1287:P1287"/>
    <mergeCell ref="A1288:D1288"/>
    <mergeCell ref="E1288:I1288"/>
    <mergeCell ref="K1288:P1288"/>
    <mergeCell ref="B1285:D1285"/>
    <mergeCell ref="E1285:J1285"/>
    <mergeCell ref="K1285:P1285"/>
    <mergeCell ref="B1286:D1286"/>
    <mergeCell ref="E1286:J1286"/>
    <mergeCell ref="K1286:P1286"/>
    <mergeCell ref="B1283:D1283"/>
    <mergeCell ref="E1283:J1283"/>
    <mergeCell ref="K1283:P1283"/>
    <mergeCell ref="B1284:D1284"/>
    <mergeCell ref="E1284:J1284"/>
    <mergeCell ref="K1284:P1284"/>
    <mergeCell ref="B1281:D1281"/>
    <mergeCell ref="E1281:J1281"/>
    <mergeCell ref="K1281:P1281"/>
    <mergeCell ref="B1282:D1282"/>
    <mergeCell ref="E1282:J1282"/>
    <mergeCell ref="K1282:P1282"/>
    <mergeCell ref="B1279:D1279"/>
    <mergeCell ref="E1279:J1279"/>
    <mergeCell ref="K1279:P1279"/>
    <mergeCell ref="B1280:D1280"/>
    <mergeCell ref="E1280:J1280"/>
    <mergeCell ref="K1280:P1280"/>
    <mergeCell ref="B1277:D1277"/>
    <mergeCell ref="E1277:J1277"/>
    <mergeCell ref="K1277:P1277"/>
    <mergeCell ref="B1278:D1278"/>
    <mergeCell ref="E1278:J1278"/>
    <mergeCell ref="K1278:P1278"/>
    <mergeCell ref="B1275:D1275"/>
    <mergeCell ref="E1275:J1275"/>
    <mergeCell ref="K1275:P1275"/>
    <mergeCell ref="B1276:D1276"/>
    <mergeCell ref="E1276:J1276"/>
    <mergeCell ref="K1276:P1276"/>
    <mergeCell ref="B1273:D1273"/>
    <mergeCell ref="E1273:J1273"/>
    <mergeCell ref="K1273:P1273"/>
    <mergeCell ref="B1274:D1274"/>
    <mergeCell ref="E1274:J1274"/>
    <mergeCell ref="K1274:P1274"/>
    <mergeCell ref="B1271:D1271"/>
    <mergeCell ref="E1271:J1271"/>
    <mergeCell ref="K1271:P1271"/>
    <mergeCell ref="B1272:D1272"/>
    <mergeCell ref="E1272:J1272"/>
    <mergeCell ref="K1272:P1272"/>
    <mergeCell ref="B1269:D1269"/>
    <mergeCell ref="E1269:J1269"/>
    <mergeCell ref="K1269:P1269"/>
    <mergeCell ref="B1270:D1270"/>
    <mergeCell ref="E1270:J1270"/>
    <mergeCell ref="K1270:P1270"/>
    <mergeCell ref="B1267:D1267"/>
    <mergeCell ref="E1267:J1267"/>
    <mergeCell ref="K1267:P1267"/>
    <mergeCell ref="B1268:D1268"/>
    <mergeCell ref="E1268:J1268"/>
    <mergeCell ref="K1268:P1268"/>
    <mergeCell ref="A1264:D1264"/>
    <mergeCell ref="E1264:G1264"/>
    <mergeCell ref="H1264:J1264"/>
    <mergeCell ref="N1264:P1264"/>
    <mergeCell ref="A1265:D1265"/>
    <mergeCell ref="E1265:P1265"/>
    <mergeCell ref="A1259:G1259"/>
    <mergeCell ref="A1261:P1261"/>
    <mergeCell ref="A1263:D1263"/>
    <mergeCell ref="E1263:G1263"/>
    <mergeCell ref="H1263:J1263"/>
    <mergeCell ref="K1263:M1263"/>
    <mergeCell ref="N1263:P1263"/>
    <mergeCell ref="G1255:P1255"/>
    <mergeCell ref="A1256:B1256"/>
    <mergeCell ref="C1256:D1256"/>
    <mergeCell ref="G1256:I1256"/>
    <mergeCell ref="K1256:O1256"/>
    <mergeCell ref="A1257:B1258"/>
    <mergeCell ref="C1257:D1258"/>
    <mergeCell ref="J1258:P1258"/>
    <mergeCell ref="B1250:D1250"/>
    <mergeCell ref="E1250:J1250"/>
    <mergeCell ref="K1250:P1250"/>
    <mergeCell ref="A1251:D1251"/>
    <mergeCell ref="E1251:I1251"/>
    <mergeCell ref="K1251:P1251"/>
    <mergeCell ref="B1248:D1248"/>
    <mergeCell ref="E1248:J1248"/>
    <mergeCell ref="K1248:P1248"/>
    <mergeCell ref="B1249:D1249"/>
    <mergeCell ref="E1249:J1249"/>
    <mergeCell ref="K1249:P1249"/>
    <mergeCell ref="B1246:D1246"/>
    <mergeCell ref="E1246:J1246"/>
    <mergeCell ref="K1246:P1246"/>
    <mergeCell ref="B1247:D1247"/>
    <mergeCell ref="E1247:J1247"/>
    <mergeCell ref="K1247:P1247"/>
    <mergeCell ref="B1244:D1244"/>
    <mergeCell ref="E1244:J1244"/>
    <mergeCell ref="K1244:P1244"/>
    <mergeCell ref="B1245:D1245"/>
    <mergeCell ref="E1245:J1245"/>
    <mergeCell ref="K1245:P1245"/>
    <mergeCell ref="B1242:D1242"/>
    <mergeCell ref="E1242:J1242"/>
    <mergeCell ref="K1242:P1242"/>
    <mergeCell ref="B1243:D1243"/>
    <mergeCell ref="E1243:J1243"/>
    <mergeCell ref="K1243:P1243"/>
    <mergeCell ref="B1240:D1240"/>
    <mergeCell ref="E1240:J1240"/>
    <mergeCell ref="K1240:P1240"/>
    <mergeCell ref="B1241:D1241"/>
    <mergeCell ref="E1241:J1241"/>
    <mergeCell ref="K1241:P1241"/>
    <mergeCell ref="B1238:D1238"/>
    <mergeCell ref="E1238:J1238"/>
    <mergeCell ref="K1238:P1238"/>
    <mergeCell ref="B1239:D1239"/>
    <mergeCell ref="E1239:J1239"/>
    <mergeCell ref="K1239:P1239"/>
    <mergeCell ref="B1236:D1236"/>
    <mergeCell ref="E1236:J1236"/>
    <mergeCell ref="K1236:P1236"/>
    <mergeCell ref="B1237:D1237"/>
    <mergeCell ref="E1237:J1237"/>
    <mergeCell ref="K1237:P1237"/>
    <mergeCell ref="B1234:D1234"/>
    <mergeCell ref="E1234:J1234"/>
    <mergeCell ref="K1234:P1234"/>
    <mergeCell ref="B1235:D1235"/>
    <mergeCell ref="E1235:J1235"/>
    <mergeCell ref="K1235:P1235"/>
    <mergeCell ref="B1232:D1232"/>
    <mergeCell ref="E1232:J1232"/>
    <mergeCell ref="K1232:P1232"/>
    <mergeCell ref="B1233:D1233"/>
    <mergeCell ref="E1233:J1233"/>
    <mergeCell ref="K1233:P1233"/>
    <mergeCell ref="B1230:D1230"/>
    <mergeCell ref="E1230:J1230"/>
    <mergeCell ref="K1230:P1230"/>
    <mergeCell ref="B1231:D1231"/>
    <mergeCell ref="E1231:J1231"/>
    <mergeCell ref="K1231:P1231"/>
    <mergeCell ref="A1227:D1227"/>
    <mergeCell ref="E1227:G1227"/>
    <mergeCell ref="H1227:J1227"/>
    <mergeCell ref="N1227:P1227"/>
    <mergeCell ref="A1228:D1228"/>
    <mergeCell ref="E1228:P1228"/>
    <mergeCell ref="A1222:G1222"/>
    <mergeCell ref="A1224:P1224"/>
    <mergeCell ref="A1226:D1226"/>
    <mergeCell ref="E1226:G1226"/>
    <mergeCell ref="H1226:J1226"/>
    <mergeCell ref="K1226:M1226"/>
    <mergeCell ref="N1226:P1226"/>
    <mergeCell ref="G1218:P1218"/>
    <mergeCell ref="A1219:B1219"/>
    <mergeCell ref="C1219:D1219"/>
    <mergeCell ref="G1219:I1219"/>
    <mergeCell ref="K1219:O1219"/>
    <mergeCell ref="A1220:B1221"/>
    <mergeCell ref="C1220:D1221"/>
    <mergeCell ref="J1221:P1221"/>
    <mergeCell ref="B1213:D1213"/>
    <mergeCell ref="E1213:J1213"/>
    <mergeCell ref="K1213:P1213"/>
    <mergeCell ref="A1214:D1214"/>
    <mergeCell ref="E1214:I1214"/>
    <mergeCell ref="K1214:P1214"/>
    <mergeCell ref="B1211:D1211"/>
    <mergeCell ref="E1211:J1211"/>
    <mergeCell ref="K1211:P1211"/>
    <mergeCell ref="B1212:D1212"/>
    <mergeCell ref="E1212:J1212"/>
    <mergeCell ref="K1212:P1212"/>
    <mergeCell ref="B1209:D1209"/>
    <mergeCell ref="E1209:J1209"/>
    <mergeCell ref="K1209:P1209"/>
    <mergeCell ref="B1210:D1210"/>
    <mergeCell ref="E1210:J1210"/>
    <mergeCell ref="K1210:P1210"/>
    <mergeCell ref="B1207:D1207"/>
    <mergeCell ref="E1207:J1207"/>
    <mergeCell ref="K1207:P1207"/>
    <mergeCell ref="B1208:D1208"/>
    <mergeCell ref="E1208:J1208"/>
    <mergeCell ref="K1208:P1208"/>
    <mergeCell ref="B1205:D1205"/>
    <mergeCell ref="E1205:J1205"/>
    <mergeCell ref="K1205:P1205"/>
    <mergeCell ref="B1206:D1206"/>
    <mergeCell ref="E1206:J1206"/>
    <mergeCell ref="K1206:P1206"/>
    <mergeCell ref="B1203:D1203"/>
    <mergeCell ref="E1203:J1203"/>
    <mergeCell ref="K1203:P1203"/>
    <mergeCell ref="B1204:D1204"/>
    <mergeCell ref="E1204:J1204"/>
    <mergeCell ref="K1204:P1204"/>
    <mergeCell ref="B1201:D1201"/>
    <mergeCell ref="E1201:J1201"/>
    <mergeCell ref="K1201:P1201"/>
    <mergeCell ref="B1202:D1202"/>
    <mergeCell ref="E1202:J1202"/>
    <mergeCell ref="K1202:P1202"/>
    <mergeCell ref="B1199:D1199"/>
    <mergeCell ref="E1199:J1199"/>
    <mergeCell ref="K1199:P1199"/>
    <mergeCell ref="B1200:D1200"/>
    <mergeCell ref="E1200:J1200"/>
    <mergeCell ref="K1200:P1200"/>
    <mergeCell ref="B1197:D1197"/>
    <mergeCell ref="E1197:J1197"/>
    <mergeCell ref="K1197:P1197"/>
    <mergeCell ref="B1198:D1198"/>
    <mergeCell ref="E1198:J1198"/>
    <mergeCell ref="K1198:P1198"/>
    <mergeCell ref="B1195:D1195"/>
    <mergeCell ref="E1195:J1195"/>
    <mergeCell ref="K1195:P1195"/>
    <mergeCell ref="B1196:D1196"/>
    <mergeCell ref="E1196:J1196"/>
    <mergeCell ref="K1196:P1196"/>
    <mergeCell ref="B1193:D1193"/>
    <mergeCell ref="E1193:J1193"/>
    <mergeCell ref="K1193:P1193"/>
    <mergeCell ref="B1194:D1194"/>
    <mergeCell ref="E1194:J1194"/>
    <mergeCell ref="K1194:P1194"/>
    <mergeCell ref="A1190:D1190"/>
    <mergeCell ref="E1190:G1190"/>
    <mergeCell ref="H1190:J1190"/>
    <mergeCell ref="N1190:P1190"/>
    <mergeCell ref="A1191:D1191"/>
    <mergeCell ref="E1191:P1191"/>
    <mergeCell ref="A1185:G1185"/>
    <mergeCell ref="A1187:P1187"/>
    <mergeCell ref="A1189:D1189"/>
    <mergeCell ref="E1189:G1189"/>
    <mergeCell ref="H1189:J1189"/>
    <mergeCell ref="K1189:M1189"/>
    <mergeCell ref="N1189:P1189"/>
    <mergeCell ref="G1181:P1181"/>
    <mergeCell ref="A1182:B1182"/>
    <mergeCell ref="C1182:D1182"/>
    <mergeCell ref="G1182:I1182"/>
    <mergeCell ref="K1182:O1182"/>
    <mergeCell ref="A1183:B1184"/>
    <mergeCell ref="C1183:D1184"/>
    <mergeCell ref="J1184:P1184"/>
    <mergeCell ref="B1176:D1176"/>
    <mergeCell ref="E1176:J1176"/>
    <mergeCell ref="K1176:P1176"/>
    <mergeCell ref="A1177:D1177"/>
    <mergeCell ref="E1177:I1177"/>
    <mergeCell ref="K1177:P1177"/>
    <mergeCell ref="B1174:D1174"/>
    <mergeCell ref="E1174:J1174"/>
    <mergeCell ref="K1174:P1174"/>
    <mergeCell ref="B1175:D1175"/>
    <mergeCell ref="E1175:J1175"/>
    <mergeCell ref="K1175:P1175"/>
    <mergeCell ref="B1172:D1172"/>
    <mergeCell ref="E1172:J1172"/>
    <mergeCell ref="K1172:P1172"/>
    <mergeCell ref="B1173:D1173"/>
    <mergeCell ref="E1173:J1173"/>
    <mergeCell ref="K1173:P1173"/>
    <mergeCell ref="B1170:D1170"/>
    <mergeCell ref="E1170:J1170"/>
    <mergeCell ref="K1170:P1170"/>
    <mergeCell ref="B1171:D1171"/>
    <mergeCell ref="E1171:J1171"/>
    <mergeCell ref="K1171:P1171"/>
    <mergeCell ref="B1168:D1168"/>
    <mergeCell ref="E1168:J1168"/>
    <mergeCell ref="K1168:P1168"/>
    <mergeCell ref="B1169:D1169"/>
    <mergeCell ref="E1169:J1169"/>
    <mergeCell ref="K1169:P1169"/>
    <mergeCell ref="B1166:D1166"/>
    <mergeCell ref="E1166:J1166"/>
    <mergeCell ref="K1166:P1166"/>
    <mergeCell ref="B1167:D1167"/>
    <mergeCell ref="E1167:J1167"/>
    <mergeCell ref="K1167:P1167"/>
    <mergeCell ref="B1164:D1164"/>
    <mergeCell ref="E1164:J1164"/>
    <mergeCell ref="K1164:P1164"/>
    <mergeCell ref="B1165:D1165"/>
    <mergeCell ref="E1165:J1165"/>
    <mergeCell ref="K1165:P1165"/>
    <mergeCell ref="B1162:D1162"/>
    <mergeCell ref="E1162:J1162"/>
    <mergeCell ref="K1162:P1162"/>
    <mergeCell ref="B1163:D1163"/>
    <mergeCell ref="E1163:J1163"/>
    <mergeCell ref="K1163:P1163"/>
    <mergeCell ref="B1160:D1160"/>
    <mergeCell ref="E1160:J1160"/>
    <mergeCell ref="K1160:P1160"/>
    <mergeCell ref="B1161:D1161"/>
    <mergeCell ref="E1161:J1161"/>
    <mergeCell ref="K1161:P1161"/>
    <mergeCell ref="B1158:D1158"/>
    <mergeCell ref="E1158:J1158"/>
    <mergeCell ref="K1158:P1158"/>
    <mergeCell ref="B1159:D1159"/>
    <mergeCell ref="E1159:J1159"/>
    <mergeCell ref="K1159:P1159"/>
    <mergeCell ref="B1156:D1156"/>
    <mergeCell ref="E1156:J1156"/>
    <mergeCell ref="K1156:P1156"/>
    <mergeCell ref="B1157:D1157"/>
    <mergeCell ref="E1157:J1157"/>
    <mergeCell ref="K1157:P1157"/>
    <mergeCell ref="A1153:D1153"/>
    <mergeCell ref="E1153:G1153"/>
    <mergeCell ref="H1153:J1153"/>
    <mergeCell ref="N1153:P1153"/>
    <mergeCell ref="A1154:D1154"/>
    <mergeCell ref="E1154:P1154"/>
    <mergeCell ref="A1148:G1148"/>
    <mergeCell ref="A1150:P1150"/>
    <mergeCell ref="A1152:D1152"/>
    <mergeCell ref="E1152:G1152"/>
    <mergeCell ref="H1152:J1152"/>
    <mergeCell ref="K1152:M1152"/>
    <mergeCell ref="N1152:P1152"/>
    <mergeCell ref="G1144:P1144"/>
    <mergeCell ref="A1145:B1145"/>
    <mergeCell ref="C1145:D1145"/>
    <mergeCell ref="G1145:I1145"/>
    <mergeCell ref="K1145:O1145"/>
    <mergeCell ref="A1146:B1147"/>
    <mergeCell ref="C1146:D1147"/>
    <mergeCell ref="J1147:P1147"/>
    <mergeCell ref="B1139:D1139"/>
    <mergeCell ref="E1139:J1139"/>
    <mergeCell ref="K1139:P1139"/>
    <mergeCell ref="A1140:D1140"/>
    <mergeCell ref="E1140:I1140"/>
    <mergeCell ref="K1140:P1140"/>
    <mergeCell ref="B1137:D1137"/>
    <mergeCell ref="E1137:J1137"/>
    <mergeCell ref="K1137:P1137"/>
    <mergeCell ref="B1138:D1138"/>
    <mergeCell ref="E1138:J1138"/>
    <mergeCell ref="K1138:P1138"/>
    <mergeCell ref="B1135:D1135"/>
    <mergeCell ref="E1135:J1135"/>
    <mergeCell ref="K1135:P1135"/>
    <mergeCell ref="B1136:D1136"/>
    <mergeCell ref="E1136:J1136"/>
    <mergeCell ref="K1136:P1136"/>
    <mergeCell ref="B1133:D1133"/>
    <mergeCell ref="E1133:J1133"/>
    <mergeCell ref="K1133:P1133"/>
    <mergeCell ref="B1134:D1134"/>
    <mergeCell ref="E1134:J1134"/>
    <mergeCell ref="K1134:P1134"/>
    <mergeCell ref="B1131:D1131"/>
    <mergeCell ref="E1131:J1131"/>
    <mergeCell ref="K1131:P1131"/>
    <mergeCell ref="B1132:D1132"/>
    <mergeCell ref="E1132:J1132"/>
    <mergeCell ref="K1132:P1132"/>
    <mergeCell ref="B1129:D1129"/>
    <mergeCell ref="E1129:J1129"/>
    <mergeCell ref="K1129:P1129"/>
    <mergeCell ref="B1130:D1130"/>
    <mergeCell ref="E1130:J1130"/>
    <mergeCell ref="K1130:P1130"/>
    <mergeCell ref="B1127:D1127"/>
    <mergeCell ref="E1127:J1127"/>
    <mergeCell ref="K1127:P1127"/>
    <mergeCell ref="B1128:D1128"/>
    <mergeCell ref="E1128:J1128"/>
    <mergeCell ref="K1128:P1128"/>
    <mergeCell ref="B1125:D1125"/>
    <mergeCell ref="E1125:J1125"/>
    <mergeCell ref="K1125:P1125"/>
    <mergeCell ref="B1126:D1126"/>
    <mergeCell ref="E1126:J1126"/>
    <mergeCell ref="K1126:P1126"/>
    <mergeCell ref="B1123:D1123"/>
    <mergeCell ref="E1123:J1123"/>
    <mergeCell ref="K1123:P1123"/>
    <mergeCell ref="B1124:D1124"/>
    <mergeCell ref="E1124:J1124"/>
    <mergeCell ref="K1124:P1124"/>
    <mergeCell ref="B1121:D1121"/>
    <mergeCell ref="E1121:J1121"/>
    <mergeCell ref="K1121:P1121"/>
    <mergeCell ref="B1122:D1122"/>
    <mergeCell ref="E1122:J1122"/>
    <mergeCell ref="K1122:P1122"/>
    <mergeCell ref="B1119:D1119"/>
    <mergeCell ref="E1119:J1119"/>
    <mergeCell ref="K1119:P1119"/>
    <mergeCell ref="B1120:D1120"/>
    <mergeCell ref="E1120:J1120"/>
    <mergeCell ref="K1120:P1120"/>
    <mergeCell ref="A1116:D1116"/>
    <mergeCell ref="E1116:G1116"/>
    <mergeCell ref="H1116:J1116"/>
    <mergeCell ref="N1116:P1116"/>
    <mergeCell ref="A1117:D1117"/>
    <mergeCell ref="E1117:P1117"/>
    <mergeCell ref="A1111:G1111"/>
    <mergeCell ref="A1113:P1113"/>
    <mergeCell ref="A1115:D1115"/>
    <mergeCell ref="E1115:G1115"/>
    <mergeCell ref="H1115:J1115"/>
    <mergeCell ref="K1115:M1115"/>
    <mergeCell ref="N1115:P1115"/>
    <mergeCell ref="G1107:P1107"/>
    <mergeCell ref="A1108:B1108"/>
    <mergeCell ref="C1108:D1108"/>
    <mergeCell ref="G1108:I1108"/>
    <mergeCell ref="K1108:O1108"/>
    <mergeCell ref="A1109:B1110"/>
    <mergeCell ref="C1109:D1110"/>
    <mergeCell ref="J1110:P1110"/>
    <mergeCell ref="B1102:D1102"/>
    <mergeCell ref="E1102:J1102"/>
    <mergeCell ref="K1102:P1102"/>
    <mergeCell ref="A1103:D1103"/>
    <mergeCell ref="E1103:I1103"/>
    <mergeCell ref="K1103:P1103"/>
    <mergeCell ref="B1100:D1100"/>
    <mergeCell ref="E1100:J1100"/>
    <mergeCell ref="K1100:P1100"/>
    <mergeCell ref="B1101:D1101"/>
    <mergeCell ref="E1101:J1101"/>
    <mergeCell ref="K1101:P1101"/>
    <mergeCell ref="B1098:D1098"/>
    <mergeCell ref="E1098:J1098"/>
    <mergeCell ref="K1098:P1098"/>
    <mergeCell ref="B1099:D1099"/>
    <mergeCell ref="E1099:J1099"/>
    <mergeCell ref="K1099:P1099"/>
    <mergeCell ref="B1096:D1096"/>
    <mergeCell ref="E1096:J1096"/>
    <mergeCell ref="K1096:P1096"/>
    <mergeCell ref="B1097:D1097"/>
    <mergeCell ref="E1097:J1097"/>
    <mergeCell ref="K1097:P1097"/>
    <mergeCell ref="B1094:D1094"/>
    <mergeCell ref="E1094:J1094"/>
    <mergeCell ref="K1094:P1094"/>
    <mergeCell ref="B1095:D1095"/>
    <mergeCell ref="E1095:J1095"/>
    <mergeCell ref="K1095:P1095"/>
    <mergeCell ref="B1092:D1092"/>
    <mergeCell ref="E1092:J1092"/>
    <mergeCell ref="K1092:P1092"/>
    <mergeCell ref="B1093:D1093"/>
    <mergeCell ref="E1093:J1093"/>
    <mergeCell ref="K1093:P1093"/>
    <mergeCell ref="B1090:D1090"/>
    <mergeCell ref="E1090:J1090"/>
    <mergeCell ref="K1090:P1090"/>
    <mergeCell ref="B1091:D1091"/>
    <mergeCell ref="E1091:J1091"/>
    <mergeCell ref="K1091:P1091"/>
    <mergeCell ref="B1088:D1088"/>
    <mergeCell ref="E1088:J1088"/>
    <mergeCell ref="K1088:P1088"/>
    <mergeCell ref="B1089:D1089"/>
    <mergeCell ref="E1089:J1089"/>
    <mergeCell ref="K1089:P1089"/>
    <mergeCell ref="B1086:D1086"/>
    <mergeCell ref="E1086:J1086"/>
    <mergeCell ref="K1086:P1086"/>
    <mergeCell ref="B1087:D1087"/>
    <mergeCell ref="E1087:J1087"/>
    <mergeCell ref="K1087:P1087"/>
    <mergeCell ref="B1084:D1084"/>
    <mergeCell ref="E1084:J1084"/>
    <mergeCell ref="K1084:P1084"/>
    <mergeCell ref="B1085:D1085"/>
    <mergeCell ref="E1085:J1085"/>
    <mergeCell ref="K1085:P1085"/>
    <mergeCell ref="B1082:D1082"/>
    <mergeCell ref="E1082:J1082"/>
    <mergeCell ref="K1082:P1082"/>
    <mergeCell ref="B1083:D1083"/>
    <mergeCell ref="E1083:J1083"/>
    <mergeCell ref="K1083:P1083"/>
    <mergeCell ref="A1079:D1079"/>
    <mergeCell ref="E1079:G1079"/>
    <mergeCell ref="H1079:J1079"/>
    <mergeCell ref="N1079:P1079"/>
    <mergeCell ref="A1080:D1080"/>
    <mergeCell ref="E1080:P1080"/>
    <mergeCell ref="A1074:G1074"/>
    <mergeCell ref="A1076:P1076"/>
    <mergeCell ref="A1078:D1078"/>
    <mergeCell ref="E1078:G1078"/>
    <mergeCell ref="H1078:J1078"/>
    <mergeCell ref="K1078:M1078"/>
    <mergeCell ref="N1078:P1078"/>
    <mergeCell ref="J37:P37"/>
    <mergeCell ref="J74:P74"/>
    <mergeCell ref="J111:P111"/>
    <mergeCell ref="J148:P148"/>
    <mergeCell ref="J185:P185"/>
    <mergeCell ref="J222:P222"/>
    <mergeCell ref="G219:P219"/>
    <mergeCell ref="A186:G186"/>
    <mergeCell ref="A188:P188"/>
    <mergeCell ref="A190:D190"/>
  </mergeCells>
  <dataValidations count="4">
    <dataValidation allowBlank="1" showInputMessage="1" showErrorMessage="1" imeMode="halfAlpha" sqref="N6 E6:K6 B10:D29 B47:G66 B84:G103 B121:G140 B158:G177 G84:J101 L10:O30 K1823:O1843 K121:O141 G178:I178 K84:O104 G47:O67 G104:I104 G141:I141 K158:O178 N43 E43:K43 G155:K157 N117 G81:K83 G44:K46 N80 E80:K80 G118:K120 E117:K117 N154 E154:K154 E561:K561 E598:K598 E635:K635 E672:K672 E709:K709 E746:K746 E783:K783 E820:K820 E857:K857 E894:K894 E931:K931 E968:K968 G1783:K1785 B1786:G1805 B195:G214 B232:G251 B269:G288 B306:G325 B343:G362 B380:G399 B417:G436 B454:G473 B491:G510 B528:G547 B565:G584 B602:G621 B639:G658 B676:G695 B713:G732 B750:G769 B787:G806 B824:G843 B861:G880 B898:G917 G215:I215 G252:I252 G289:I289 G326:I326 G363:I363 G400:I400 G437:I437 G474:I474 G511:I511 G548:I548 G585:I585 G622:I622 G659:I659 G696:I696 G733:I733 G770:I770 G807:I807 G844:I844 G881:I881 G918:I918 G955:I955 G992:I992 B1823:G1842 K195:O215 K232:O252 K269:O289 K306:O326 K343:O363 K380:O400 K417:O437 K454:O474 K491:O511 K528:O548 K565:O585 K602:O622 K639:O659 K676:O696"/>
    <dataValidation allowBlank="1" showInputMessage="1" showErrorMessage="1" imeMode="halfAlpha" sqref="K713:O733 K750:O770 K787:O807 K824:O844 K861:O881 K898:O918 K935:O955 G192:K194 G229:K231 G266:K268 G303:K305 G340:K342 G377:K379 G414:K416 G451:K453 G488:K490 G525:K527 G562:K564 G599:K601 G636:K638 G673:K675 G710:K712 G747:K749 G784:K786 G821:K823 G858:K860 G895:K897 G932:K934 G969:K971 N191 N228 N265 N302 N339 N376 N413 N450 N487 N524 N561 N598 N635 N672 N709 N746 N783 N820 N857 N894 N931 N968 E191:K191 E228:K228 E265:K265 E302:K302 E339:K339 E376:K376 E413:K413 E450:K450 E487:K487 E524:K524 B935:G954 G1029:I1029 K972:O992 G1006:K1008 N1005 E1005:K1005 B972:G991 E1042:K1042 G1066:I1066 N1042 K1009:O1029 G1043:K1045 E1079:K1079 E1227:K1227 E1375:K1375 E1523:K1523 E1671:K1671 E1819:K1819 E1116:K1116 E1264:K1264 E1412:K1412 E1560:K1560 E1708:K1708 B1009:G1028 B1157:G1176 B1305:G1324 B1453:G1472 B1601:G1620 B1749:G1768 B1046:G1065 B1194:G1213 B1342:G1361 B1490:G1509 B1638:G1657 G1103:I1103 G1251:I1251 G1399:I1399 G1547:I1547 G1695:I1695"/>
    <dataValidation allowBlank="1" showInputMessage="1" showErrorMessage="1" imeMode="halfAlpha" sqref="G1843:I1843 G1140:I1140 G1288:I1288 G1436:I1436 G1584:I1584 G1732:I1732 K1046:O1066 K1194:O1214 K1342:O1362 K1490:O1510 K1638:O1658 K1786:O1806 K1083:O1103 K1231:O1251 K1379:O1399 K1527:O1547 K1675:O1695 G1080:K1082 G1228:K1230 G1376:K1378 G1524:K1526 G1672:K1674 G1820:K1822 G1117:K1119 G1265:K1267 G1413:K1415 G1561:K1563 G1709:K1711 N1079 N1227 N1375 N1523 N1671 N1819 N1116 N1264 N1412 N1560 N1708 B1083:G1102 B1231:G1250 B1379:G1398 B1527:G1546 B1675:G1694 G1177:I1177 G1325:I1325 G1473:I1473 G1621:I1621 G1769:I1769 K1120:O1140 K1268:O1288 K1416:O1436 K1564:O1584 K1712:O1732 G1154:K1156 G1302:K1304 G1450:K1452 G1598:K1600 G1746:K1748 N1153 N1301 N1449 N1597 N1745 E1153:K1153 E1301:K1301 E1449:K1449 E1597:K1597 E1745:K1745 B1120:G1139 B1268:G1287 B1416:G1435 B1564:G1583 B1712:G1731 E1190:K1190 E1338:K1338 E1486:K1486 E1634:K1634 E1782:K1782 G1214:I1214 G1362:I1362 G1510:I1510 G1658:I1658 G1806:I1806 N1190 N1338 N1486 N1634 N1782 K1157:O1177 K1305:O1325 K1453:O1473 K1601:O1621 K1749:O1769 G1191:K1193 G1339:K1341 G1487:K1489 G1635:K1637 G7:K30"/>
    <dataValidation allowBlank="1" showInputMessage="1" showErrorMessage="1" imeMode="fullKatakana" sqref="E10:J29"/>
  </dataValidations>
  <printOptions/>
  <pageMargins left="0.9055118110236221" right="0" top="0.35433070866141736" bottom="0.2362204724409449" header="0.1968503937007874" footer="0.1968503937007874"/>
  <pageSetup horizontalDpi="300" verticalDpi="300" orientation="portrait" paperSize="9" r:id="rId2"/>
  <rowBreaks count="49" manualBreakCount="49">
    <brk id="37" max="15" man="1"/>
    <brk id="74" max="15" man="1"/>
    <brk id="111" max="15" man="1"/>
    <brk id="148" max="15" man="1"/>
    <brk id="185" max="15" man="1"/>
    <brk id="222" max="15" man="1"/>
    <brk id="259" max="15" man="1"/>
    <brk id="296" max="15" man="1"/>
    <brk id="333" max="15" man="1"/>
    <brk id="370" max="15" man="1"/>
    <brk id="407" max="15" man="1"/>
    <brk id="444" max="15" man="1"/>
    <brk id="481" max="15" man="1"/>
    <brk id="518" max="15" man="1"/>
    <brk id="555" max="15" man="1"/>
    <brk id="592" max="15" man="1"/>
    <brk id="629" max="15" man="1"/>
    <brk id="666" max="15" man="1"/>
    <brk id="703" max="15" man="1"/>
    <brk id="740" max="15" man="1"/>
    <brk id="777" max="15" man="1"/>
    <brk id="814" max="15" man="1"/>
    <brk id="851" max="15" man="1"/>
    <brk id="888" max="15" man="1"/>
    <brk id="925" max="15" man="1"/>
    <brk id="962" max="15" man="1"/>
    <brk id="999" max="15" man="1"/>
    <brk id="1036" max="15" man="1"/>
    <brk id="1073" max="15" man="1"/>
    <brk id="1110" max="15" man="1"/>
    <brk id="1147" max="15" man="1"/>
    <brk id="1184" max="15" man="1"/>
    <brk id="1221" max="15" man="1"/>
    <brk id="1258" max="15" man="1"/>
    <brk id="1295" max="15" man="1"/>
    <brk id="1332" max="15" man="1"/>
    <brk id="1369" max="15" man="1"/>
    <brk id="1406" max="15" man="1"/>
    <brk id="1443" max="15" man="1"/>
    <brk id="1480" max="15" man="1"/>
    <brk id="1517" max="15" man="1"/>
    <brk id="1554" max="15" man="1"/>
    <brk id="1591" max="15" man="1"/>
    <brk id="1628" max="15" man="1"/>
    <brk id="1665" max="15" man="1"/>
    <brk id="1702" max="15" man="1"/>
    <brk id="1739" max="15" man="1"/>
    <brk id="1776" max="15" man="1"/>
    <brk id="1813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00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4" sqref="B4:E1003"/>
    </sheetView>
  </sheetViews>
  <sheetFormatPr defaultColWidth="9.00390625" defaultRowHeight="13.5"/>
  <cols>
    <col min="1" max="4" width="9.00390625" style="13" customWidth="1"/>
    <col min="5" max="5" width="10.25390625" style="19" bestFit="1" customWidth="1"/>
    <col min="6" max="16384" width="9.00390625" style="13" customWidth="1"/>
  </cols>
  <sheetData>
    <row r="1" spans="1:5" ht="13.5">
      <c r="A1" s="21"/>
      <c r="B1" s="21"/>
      <c r="C1" s="21"/>
      <c r="D1" s="21"/>
      <c r="E1" s="22"/>
    </row>
    <row r="2" spans="1:5" s="16" customFormat="1" ht="12">
      <c r="A2" s="16" t="s">
        <v>21</v>
      </c>
      <c r="B2" s="14" t="s">
        <v>17</v>
      </c>
      <c r="C2" s="14" t="s">
        <v>18</v>
      </c>
      <c r="D2" s="14" t="s">
        <v>19</v>
      </c>
      <c r="E2" s="15" t="s">
        <v>22</v>
      </c>
    </row>
    <row r="3" spans="2:5" ht="14.25">
      <c r="B3" s="17" t="s">
        <v>16</v>
      </c>
      <c r="C3" s="17" t="s">
        <v>16</v>
      </c>
      <c r="D3" s="17" t="s">
        <v>16</v>
      </c>
      <c r="E3" s="18" t="s">
        <v>20</v>
      </c>
    </row>
    <row r="4" spans="1:5" ht="13.5">
      <c r="A4" s="13">
        <v>1</v>
      </c>
      <c r="B4" s="13">
        <f>'入力(貼付）'!$B$2</f>
        <v>0</v>
      </c>
      <c r="C4" s="13">
        <f>'入力(貼付）'!$A7</f>
        <v>0</v>
      </c>
      <c r="D4" s="13">
        <f>'入力(貼付）'!$C$2</f>
        <v>0</v>
      </c>
      <c r="E4" s="20">
        <f>'入力(貼付）'!$E7</f>
        <v>0</v>
      </c>
    </row>
    <row r="5" spans="1:5" ht="13.5">
      <c r="A5" s="13">
        <v>2</v>
      </c>
      <c r="B5" s="13">
        <f>'入力(貼付）'!$B$2</f>
        <v>0</v>
      </c>
      <c r="C5" s="13">
        <f>'入力(貼付）'!$A8</f>
        <v>0</v>
      </c>
      <c r="D5" s="13">
        <f>'入力(貼付）'!$C$2</f>
        <v>0</v>
      </c>
      <c r="E5" s="20">
        <f>'入力(貼付）'!$E8</f>
        <v>0</v>
      </c>
    </row>
    <row r="6" spans="1:5" ht="13.5">
      <c r="A6" s="13">
        <v>3</v>
      </c>
      <c r="B6" s="13">
        <f>'入力(貼付）'!$B$2</f>
        <v>0</v>
      </c>
      <c r="C6" s="13">
        <f>'入力(貼付）'!$A9</f>
        <v>0</v>
      </c>
      <c r="D6" s="13">
        <f>'入力(貼付）'!$C$2</f>
        <v>0</v>
      </c>
      <c r="E6" s="20">
        <f>'入力(貼付）'!$E9</f>
        <v>0</v>
      </c>
    </row>
    <row r="7" spans="1:5" ht="13.5">
      <c r="A7" s="13">
        <v>4</v>
      </c>
      <c r="B7" s="13">
        <f>'入力(貼付）'!$B$2</f>
        <v>0</v>
      </c>
      <c r="C7" s="13">
        <f>'入力(貼付）'!$A10</f>
        <v>0</v>
      </c>
      <c r="D7" s="13">
        <f>'入力(貼付）'!$C$2</f>
        <v>0</v>
      </c>
      <c r="E7" s="20">
        <f>'入力(貼付）'!$E10</f>
        <v>0</v>
      </c>
    </row>
    <row r="8" spans="1:5" ht="13.5">
      <c r="A8" s="13">
        <v>5</v>
      </c>
      <c r="B8" s="13">
        <f>'入力(貼付）'!$B$2</f>
        <v>0</v>
      </c>
      <c r="C8" s="13">
        <f>'入力(貼付）'!$A11</f>
        <v>0</v>
      </c>
      <c r="D8" s="13">
        <f>'入力(貼付）'!$C$2</f>
        <v>0</v>
      </c>
      <c r="E8" s="20">
        <f>'入力(貼付）'!$E11</f>
        <v>0</v>
      </c>
    </row>
    <row r="9" spans="1:5" ht="13.5">
      <c r="A9" s="13">
        <v>6</v>
      </c>
      <c r="B9" s="13">
        <f>'入力(貼付）'!$B$2</f>
        <v>0</v>
      </c>
      <c r="C9" s="13">
        <f>'入力(貼付）'!$A12</f>
        <v>0</v>
      </c>
      <c r="D9" s="13">
        <f>'入力(貼付）'!$C$2</f>
        <v>0</v>
      </c>
      <c r="E9" s="20">
        <f>'入力(貼付）'!$E12</f>
        <v>0</v>
      </c>
    </row>
    <row r="10" spans="1:5" ht="13.5">
      <c r="A10" s="13">
        <v>7</v>
      </c>
      <c r="B10" s="13">
        <f>'入力(貼付）'!$B$2</f>
        <v>0</v>
      </c>
      <c r="C10" s="13">
        <f>'入力(貼付）'!$A13</f>
        <v>0</v>
      </c>
      <c r="D10" s="13">
        <f>'入力(貼付）'!$C$2</f>
        <v>0</v>
      </c>
      <c r="E10" s="20">
        <f>'入力(貼付）'!$E13</f>
        <v>0</v>
      </c>
    </row>
    <row r="11" spans="1:5" ht="13.5">
      <c r="A11" s="13">
        <v>8</v>
      </c>
      <c r="B11" s="13">
        <f>'入力(貼付）'!$B$2</f>
        <v>0</v>
      </c>
      <c r="C11" s="13">
        <f>'入力(貼付）'!$A14</f>
        <v>0</v>
      </c>
      <c r="D11" s="13">
        <f>'入力(貼付）'!$C$2</f>
        <v>0</v>
      </c>
      <c r="E11" s="20">
        <f>'入力(貼付）'!$E14</f>
        <v>0</v>
      </c>
    </row>
    <row r="12" spans="1:5" ht="13.5">
      <c r="A12" s="13">
        <v>9</v>
      </c>
      <c r="B12" s="13">
        <f>'入力(貼付）'!$B$2</f>
        <v>0</v>
      </c>
      <c r="C12" s="13">
        <f>'入力(貼付）'!$A15</f>
        <v>0</v>
      </c>
      <c r="D12" s="13">
        <f>'入力(貼付）'!$C$2</f>
        <v>0</v>
      </c>
      <c r="E12" s="20">
        <f>'入力(貼付）'!$E15</f>
        <v>0</v>
      </c>
    </row>
    <row r="13" spans="1:5" ht="13.5">
      <c r="A13" s="13">
        <v>10</v>
      </c>
      <c r="B13" s="13">
        <f>'入力(貼付）'!$B$2</f>
        <v>0</v>
      </c>
      <c r="C13" s="13">
        <f>'入力(貼付）'!$A16</f>
        <v>0</v>
      </c>
      <c r="D13" s="13">
        <f>'入力(貼付）'!$C$2</f>
        <v>0</v>
      </c>
      <c r="E13" s="20">
        <f>'入力(貼付）'!$E16</f>
        <v>0</v>
      </c>
    </row>
    <row r="14" spans="1:5" ht="13.5">
      <c r="A14" s="13">
        <v>11</v>
      </c>
      <c r="B14" s="13">
        <f>'入力(貼付）'!$B$2</f>
        <v>0</v>
      </c>
      <c r="C14" s="13">
        <f>'入力(貼付）'!$A17</f>
        <v>0</v>
      </c>
      <c r="D14" s="13">
        <f>'入力(貼付）'!$C$2</f>
        <v>0</v>
      </c>
      <c r="E14" s="20">
        <f>'入力(貼付）'!$E17</f>
        <v>0</v>
      </c>
    </row>
    <row r="15" spans="1:5" ht="13.5">
      <c r="A15" s="13">
        <v>12</v>
      </c>
      <c r="B15" s="13">
        <f>'入力(貼付）'!$B$2</f>
        <v>0</v>
      </c>
      <c r="C15" s="13">
        <f>'入力(貼付）'!$A18</f>
        <v>0</v>
      </c>
      <c r="D15" s="13">
        <f>'入力(貼付）'!$C$2</f>
        <v>0</v>
      </c>
      <c r="E15" s="20">
        <f>'入力(貼付）'!$E18</f>
        <v>0</v>
      </c>
    </row>
    <row r="16" spans="1:5" ht="13.5">
      <c r="A16" s="13">
        <v>13</v>
      </c>
      <c r="B16" s="13">
        <f>'入力(貼付）'!$B$2</f>
        <v>0</v>
      </c>
      <c r="C16" s="13">
        <f>'入力(貼付）'!$A19</f>
        <v>0</v>
      </c>
      <c r="D16" s="13">
        <f>'入力(貼付）'!$C$2</f>
        <v>0</v>
      </c>
      <c r="E16" s="20">
        <f>'入力(貼付）'!$E19</f>
        <v>0</v>
      </c>
    </row>
    <row r="17" spans="1:5" ht="13.5">
      <c r="A17" s="13">
        <v>14</v>
      </c>
      <c r="B17" s="13">
        <f>'入力(貼付）'!$B$2</f>
        <v>0</v>
      </c>
      <c r="C17" s="13">
        <f>'入力(貼付）'!$A20</f>
        <v>0</v>
      </c>
      <c r="D17" s="13">
        <f>'入力(貼付）'!$C$2</f>
        <v>0</v>
      </c>
      <c r="E17" s="20">
        <f>'入力(貼付）'!$E20</f>
        <v>0</v>
      </c>
    </row>
    <row r="18" spans="1:5" ht="13.5">
      <c r="A18" s="13">
        <v>15</v>
      </c>
      <c r="B18" s="13">
        <f>'入力(貼付）'!$B$2</f>
        <v>0</v>
      </c>
      <c r="C18" s="13">
        <f>'入力(貼付）'!$A21</f>
        <v>0</v>
      </c>
      <c r="D18" s="13">
        <f>'入力(貼付）'!$C$2</f>
        <v>0</v>
      </c>
      <c r="E18" s="20">
        <f>'入力(貼付）'!$E21</f>
        <v>0</v>
      </c>
    </row>
    <row r="19" spans="1:5" ht="13.5">
      <c r="A19" s="13">
        <v>16</v>
      </c>
      <c r="B19" s="13">
        <f>'入力(貼付）'!$B$2</f>
        <v>0</v>
      </c>
      <c r="C19" s="13">
        <f>'入力(貼付）'!$A22</f>
        <v>0</v>
      </c>
      <c r="D19" s="13">
        <f>'入力(貼付）'!$C$2</f>
        <v>0</v>
      </c>
      <c r="E19" s="20">
        <f>'入力(貼付）'!$E22</f>
        <v>0</v>
      </c>
    </row>
    <row r="20" spans="1:5" ht="13.5">
      <c r="A20" s="13">
        <v>17</v>
      </c>
      <c r="B20" s="13">
        <f>'入力(貼付）'!$B$2</f>
        <v>0</v>
      </c>
      <c r="C20" s="13">
        <f>'入力(貼付）'!$A23</f>
        <v>0</v>
      </c>
      <c r="D20" s="13">
        <f>'入力(貼付）'!$C$2</f>
        <v>0</v>
      </c>
      <c r="E20" s="20">
        <f>'入力(貼付）'!$E23</f>
        <v>0</v>
      </c>
    </row>
    <row r="21" spans="1:5" ht="13.5">
      <c r="A21" s="13">
        <v>18</v>
      </c>
      <c r="B21" s="13">
        <f>'入力(貼付）'!$B$2</f>
        <v>0</v>
      </c>
      <c r="C21" s="13">
        <f>'入力(貼付）'!$A24</f>
        <v>0</v>
      </c>
      <c r="D21" s="13">
        <f>'入力(貼付）'!$C$2</f>
        <v>0</v>
      </c>
      <c r="E21" s="20">
        <f>'入力(貼付）'!$E24</f>
        <v>0</v>
      </c>
    </row>
    <row r="22" spans="1:5" ht="13.5">
      <c r="A22" s="13">
        <v>19</v>
      </c>
      <c r="B22" s="13">
        <f>'入力(貼付）'!$B$2</f>
        <v>0</v>
      </c>
      <c r="C22" s="13">
        <f>'入力(貼付）'!$A25</f>
        <v>0</v>
      </c>
      <c r="D22" s="13">
        <f>'入力(貼付）'!$C$2</f>
        <v>0</v>
      </c>
      <c r="E22" s="20">
        <f>'入力(貼付）'!$E25</f>
        <v>0</v>
      </c>
    </row>
    <row r="23" spans="1:5" ht="13.5">
      <c r="A23" s="13">
        <v>20</v>
      </c>
      <c r="B23" s="13">
        <f>'入力(貼付）'!$B$2</f>
        <v>0</v>
      </c>
      <c r="C23" s="13">
        <f>'入力(貼付）'!$A26</f>
        <v>0</v>
      </c>
      <c r="D23" s="13">
        <f>'入力(貼付）'!$C$2</f>
        <v>0</v>
      </c>
      <c r="E23" s="20">
        <f>'入力(貼付）'!$E26</f>
        <v>0</v>
      </c>
    </row>
    <row r="24" spans="1:5" ht="13.5">
      <c r="A24" s="13">
        <v>21</v>
      </c>
      <c r="B24" s="13">
        <f>'入力(貼付）'!$B$2</f>
        <v>0</v>
      </c>
      <c r="C24" s="13">
        <f>'入力(貼付）'!$A27</f>
        <v>0</v>
      </c>
      <c r="D24" s="13">
        <f>'入力(貼付）'!$C$2</f>
        <v>0</v>
      </c>
      <c r="E24" s="20">
        <f>'入力(貼付）'!$E27</f>
        <v>0</v>
      </c>
    </row>
    <row r="25" spans="1:5" ht="13.5">
      <c r="A25" s="13">
        <v>22</v>
      </c>
      <c r="B25" s="13">
        <f>'入力(貼付）'!$B$2</f>
        <v>0</v>
      </c>
      <c r="C25" s="13">
        <f>'入力(貼付）'!$A28</f>
        <v>0</v>
      </c>
      <c r="D25" s="13">
        <f>'入力(貼付）'!$C$2</f>
        <v>0</v>
      </c>
      <c r="E25" s="20">
        <f>'入力(貼付）'!$E28</f>
        <v>0</v>
      </c>
    </row>
    <row r="26" spans="1:5" ht="13.5">
      <c r="A26" s="13">
        <v>23</v>
      </c>
      <c r="B26" s="13">
        <f>'入力(貼付）'!$B$2</f>
        <v>0</v>
      </c>
      <c r="C26" s="13">
        <f>'入力(貼付）'!$A29</f>
        <v>0</v>
      </c>
      <c r="D26" s="13">
        <f>'入力(貼付）'!$C$2</f>
        <v>0</v>
      </c>
      <c r="E26" s="20">
        <f>'入力(貼付）'!$E29</f>
        <v>0</v>
      </c>
    </row>
    <row r="27" spans="1:5" ht="13.5">
      <c r="A27" s="13">
        <v>24</v>
      </c>
      <c r="B27" s="13">
        <f>'入力(貼付）'!$B$2</f>
        <v>0</v>
      </c>
      <c r="C27" s="13">
        <f>'入力(貼付）'!$A30</f>
        <v>0</v>
      </c>
      <c r="D27" s="13">
        <f>'入力(貼付）'!$C$2</f>
        <v>0</v>
      </c>
      <c r="E27" s="20">
        <f>'入力(貼付）'!$E30</f>
        <v>0</v>
      </c>
    </row>
    <row r="28" spans="1:5" ht="13.5">
      <c r="A28" s="13">
        <v>25</v>
      </c>
      <c r="B28" s="13">
        <f>'入力(貼付）'!$B$2</f>
        <v>0</v>
      </c>
      <c r="C28" s="13">
        <f>'入力(貼付）'!$A31</f>
        <v>0</v>
      </c>
      <c r="D28" s="13">
        <f>'入力(貼付）'!$C$2</f>
        <v>0</v>
      </c>
      <c r="E28" s="20">
        <f>'入力(貼付）'!$E31</f>
        <v>0</v>
      </c>
    </row>
    <row r="29" spans="1:5" ht="13.5">
      <c r="A29" s="13">
        <v>26</v>
      </c>
      <c r="B29" s="13">
        <f>'入力(貼付）'!$B$2</f>
        <v>0</v>
      </c>
      <c r="C29" s="13">
        <f>'入力(貼付）'!$A32</f>
        <v>0</v>
      </c>
      <c r="D29" s="13">
        <f>'入力(貼付）'!$C$2</f>
        <v>0</v>
      </c>
      <c r="E29" s="20">
        <f>'入力(貼付）'!$E32</f>
        <v>0</v>
      </c>
    </row>
    <row r="30" spans="1:5" ht="13.5">
      <c r="A30" s="13">
        <v>27</v>
      </c>
      <c r="B30" s="13">
        <f>'入力(貼付）'!$B$2</f>
        <v>0</v>
      </c>
      <c r="C30" s="13">
        <f>'入力(貼付）'!$A33</f>
        <v>0</v>
      </c>
      <c r="D30" s="13">
        <f>'入力(貼付）'!$C$2</f>
        <v>0</v>
      </c>
      <c r="E30" s="20">
        <f>'入力(貼付）'!$E33</f>
        <v>0</v>
      </c>
    </row>
    <row r="31" spans="1:5" ht="13.5">
      <c r="A31" s="13">
        <v>28</v>
      </c>
      <c r="B31" s="13">
        <f>'入力(貼付）'!$B$2</f>
        <v>0</v>
      </c>
      <c r="C31" s="13">
        <f>'入力(貼付）'!$A34</f>
        <v>0</v>
      </c>
      <c r="D31" s="13">
        <f>'入力(貼付）'!$C$2</f>
        <v>0</v>
      </c>
      <c r="E31" s="20">
        <f>'入力(貼付）'!$E34</f>
        <v>0</v>
      </c>
    </row>
    <row r="32" spans="1:5" ht="13.5">
      <c r="A32" s="13">
        <v>29</v>
      </c>
      <c r="B32" s="13">
        <f>'入力(貼付）'!$B$2</f>
        <v>0</v>
      </c>
      <c r="C32" s="13">
        <f>'入力(貼付）'!$A35</f>
        <v>0</v>
      </c>
      <c r="D32" s="13">
        <f>'入力(貼付）'!$C$2</f>
        <v>0</v>
      </c>
      <c r="E32" s="20">
        <f>'入力(貼付）'!$E35</f>
        <v>0</v>
      </c>
    </row>
    <row r="33" spans="1:5" ht="13.5">
      <c r="A33" s="13">
        <v>30</v>
      </c>
      <c r="B33" s="13">
        <f>'入力(貼付）'!$B$2</f>
        <v>0</v>
      </c>
      <c r="C33" s="13">
        <f>'入力(貼付）'!$A36</f>
        <v>0</v>
      </c>
      <c r="D33" s="13">
        <f>'入力(貼付）'!$C$2</f>
        <v>0</v>
      </c>
      <c r="E33" s="20">
        <f>'入力(貼付）'!$E36</f>
        <v>0</v>
      </c>
    </row>
    <row r="34" spans="1:5" ht="13.5">
      <c r="A34" s="13">
        <v>31</v>
      </c>
      <c r="B34" s="13">
        <f>'入力(貼付）'!$B$2</f>
        <v>0</v>
      </c>
      <c r="C34" s="13">
        <f>'入力(貼付）'!$A37</f>
        <v>0</v>
      </c>
      <c r="D34" s="13">
        <f>'入力(貼付）'!$C$2</f>
        <v>0</v>
      </c>
      <c r="E34" s="20">
        <f>'入力(貼付）'!$E37</f>
        <v>0</v>
      </c>
    </row>
    <row r="35" spans="1:5" ht="13.5">
      <c r="A35" s="13">
        <v>32</v>
      </c>
      <c r="B35" s="13">
        <f>'入力(貼付）'!$B$2</f>
        <v>0</v>
      </c>
      <c r="C35" s="13">
        <f>'入力(貼付）'!$A38</f>
        <v>0</v>
      </c>
      <c r="D35" s="13">
        <f>'入力(貼付）'!$C$2</f>
        <v>0</v>
      </c>
      <c r="E35" s="20">
        <f>'入力(貼付）'!$E38</f>
        <v>0</v>
      </c>
    </row>
    <row r="36" spans="1:5" ht="13.5">
      <c r="A36" s="13">
        <v>33</v>
      </c>
      <c r="B36" s="13">
        <f>'入力(貼付）'!$B$2</f>
        <v>0</v>
      </c>
      <c r="C36" s="13">
        <f>'入力(貼付）'!$A39</f>
        <v>0</v>
      </c>
      <c r="D36" s="13">
        <f>'入力(貼付）'!$C$2</f>
        <v>0</v>
      </c>
      <c r="E36" s="20">
        <f>'入力(貼付）'!$E39</f>
        <v>0</v>
      </c>
    </row>
    <row r="37" spans="1:5" ht="13.5">
      <c r="A37" s="13">
        <v>34</v>
      </c>
      <c r="B37" s="13">
        <f>'入力(貼付）'!$B$2</f>
        <v>0</v>
      </c>
      <c r="C37" s="13">
        <f>'入力(貼付）'!$A40</f>
        <v>0</v>
      </c>
      <c r="D37" s="13">
        <f>'入力(貼付）'!$C$2</f>
        <v>0</v>
      </c>
      <c r="E37" s="20">
        <f>'入力(貼付）'!$E40</f>
        <v>0</v>
      </c>
    </row>
    <row r="38" spans="1:5" ht="13.5">
      <c r="A38" s="13">
        <v>35</v>
      </c>
      <c r="B38" s="13">
        <f>'入力(貼付）'!$B$2</f>
        <v>0</v>
      </c>
      <c r="C38" s="13">
        <f>'入力(貼付）'!$A41</f>
        <v>0</v>
      </c>
      <c r="D38" s="13">
        <f>'入力(貼付）'!$C$2</f>
        <v>0</v>
      </c>
      <c r="E38" s="20">
        <f>'入力(貼付）'!$E41</f>
        <v>0</v>
      </c>
    </row>
    <row r="39" spans="1:5" ht="13.5">
      <c r="A39" s="13">
        <v>36</v>
      </c>
      <c r="B39" s="13">
        <f>'入力(貼付）'!$B$2</f>
        <v>0</v>
      </c>
      <c r="C39" s="13">
        <f>'入力(貼付）'!$A42</f>
        <v>0</v>
      </c>
      <c r="D39" s="13">
        <f>'入力(貼付）'!$C$2</f>
        <v>0</v>
      </c>
      <c r="E39" s="20">
        <f>'入力(貼付）'!$E42</f>
        <v>0</v>
      </c>
    </row>
    <row r="40" spans="1:5" ht="13.5">
      <c r="A40" s="13">
        <v>37</v>
      </c>
      <c r="B40" s="13">
        <f>'入力(貼付）'!$B$2</f>
        <v>0</v>
      </c>
      <c r="C40" s="13">
        <f>'入力(貼付）'!$A43</f>
        <v>0</v>
      </c>
      <c r="D40" s="13">
        <f>'入力(貼付）'!$C$2</f>
        <v>0</v>
      </c>
      <c r="E40" s="20">
        <f>'入力(貼付）'!$E43</f>
        <v>0</v>
      </c>
    </row>
    <row r="41" spans="1:5" ht="13.5">
      <c r="A41" s="13">
        <v>38</v>
      </c>
      <c r="B41" s="13">
        <f>'入力(貼付）'!$B$2</f>
        <v>0</v>
      </c>
      <c r="C41" s="13">
        <f>'入力(貼付）'!$A44</f>
        <v>0</v>
      </c>
      <c r="D41" s="13">
        <f>'入力(貼付）'!$C$2</f>
        <v>0</v>
      </c>
      <c r="E41" s="20">
        <f>'入力(貼付）'!$E44</f>
        <v>0</v>
      </c>
    </row>
    <row r="42" spans="1:5" ht="13.5">
      <c r="A42" s="13">
        <v>39</v>
      </c>
      <c r="B42" s="13">
        <f>'入力(貼付）'!$B$2</f>
        <v>0</v>
      </c>
      <c r="C42" s="13">
        <f>'入力(貼付）'!$A45</f>
        <v>0</v>
      </c>
      <c r="D42" s="13">
        <f>'入力(貼付）'!$C$2</f>
        <v>0</v>
      </c>
      <c r="E42" s="20">
        <f>'入力(貼付）'!$E45</f>
        <v>0</v>
      </c>
    </row>
    <row r="43" spans="1:5" ht="13.5">
      <c r="A43" s="13">
        <v>40</v>
      </c>
      <c r="B43" s="13">
        <f>'入力(貼付）'!$B$2</f>
        <v>0</v>
      </c>
      <c r="C43" s="13">
        <f>'入力(貼付）'!$A46</f>
        <v>0</v>
      </c>
      <c r="D43" s="13">
        <f>'入力(貼付）'!$C$2</f>
        <v>0</v>
      </c>
      <c r="E43" s="20">
        <f>'入力(貼付）'!$E46</f>
        <v>0</v>
      </c>
    </row>
    <row r="44" spans="1:5" ht="13.5">
      <c r="A44" s="13">
        <v>41</v>
      </c>
      <c r="B44" s="13">
        <f>'入力(貼付）'!$B$2</f>
        <v>0</v>
      </c>
      <c r="C44" s="13">
        <f>'入力(貼付）'!$A47</f>
        <v>0</v>
      </c>
      <c r="D44" s="13">
        <f>'入力(貼付）'!$C$2</f>
        <v>0</v>
      </c>
      <c r="E44" s="20">
        <f>'入力(貼付）'!$E47</f>
        <v>0</v>
      </c>
    </row>
    <row r="45" spans="1:5" ht="13.5">
      <c r="A45" s="13">
        <v>42</v>
      </c>
      <c r="B45" s="13">
        <f>'入力(貼付）'!$B$2</f>
        <v>0</v>
      </c>
      <c r="C45" s="13">
        <f>'入力(貼付）'!$A48</f>
        <v>0</v>
      </c>
      <c r="D45" s="13">
        <f>'入力(貼付）'!$C$2</f>
        <v>0</v>
      </c>
      <c r="E45" s="20">
        <f>'入力(貼付）'!$E48</f>
        <v>0</v>
      </c>
    </row>
    <row r="46" spans="1:5" ht="13.5">
      <c r="A46" s="13">
        <v>43</v>
      </c>
      <c r="B46" s="13">
        <f>'入力(貼付）'!$B$2</f>
        <v>0</v>
      </c>
      <c r="C46" s="13">
        <f>'入力(貼付）'!$A49</f>
        <v>0</v>
      </c>
      <c r="D46" s="13">
        <f>'入力(貼付）'!$C$2</f>
        <v>0</v>
      </c>
      <c r="E46" s="20">
        <f>'入力(貼付）'!$E49</f>
        <v>0</v>
      </c>
    </row>
    <row r="47" spans="1:5" ht="13.5">
      <c r="A47" s="13">
        <v>44</v>
      </c>
      <c r="B47" s="13">
        <f>'入力(貼付）'!$B$2</f>
        <v>0</v>
      </c>
      <c r="C47" s="13">
        <f>'入力(貼付）'!$A50</f>
        <v>0</v>
      </c>
      <c r="D47" s="13">
        <f>'入力(貼付）'!$C$2</f>
        <v>0</v>
      </c>
      <c r="E47" s="20">
        <f>'入力(貼付）'!$E50</f>
        <v>0</v>
      </c>
    </row>
    <row r="48" spans="1:5" ht="13.5">
      <c r="A48" s="13">
        <v>45</v>
      </c>
      <c r="B48" s="13">
        <f>'入力(貼付）'!$B$2</f>
        <v>0</v>
      </c>
      <c r="C48" s="13">
        <f>'入力(貼付）'!$A51</f>
        <v>0</v>
      </c>
      <c r="D48" s="13">
        <f>'入力(貼付）'!$C$2</f>
        <v>0</v>
      </c>
      <c r="E48" s="20">
        <f>'入力(貼付）'!$E51</f>
        <v>0</v>
      </c>
    </row>
    <row r="49" spans="1:5" ht="13.5">
      <c r="A49" s="13">
        <v>46</v>
      </c>
      <c r="B49" s="13">
        <f>'入力(貼付）'!$B$2</f>
        <v>0</v>
      </c>
      <c r="C49" s="13">
        <f>'入力(貼付）'!$A52</f>
        <v>0</v>
      </c>
      <c r="D49" s="13">
        <f>'入力(貼付）'!$C$2</f>
        <v>0</v>
      </c>
      <c r="E49" s="20">
        <f>'入力(貼付）'!$E52</f>
        <v>0</v>
      </c>
    </row>
    <row r="50" spans="1:5" ht="13.5">
      <c r="A50" s="13">
        <v>47</v>
      </c>
      <c r="B50" s="13">
        <f>'入力(貼付）'!$B$2</f>
        <v>0</v>
      </c>
      <c r="C50" s="13">
        <f>'入力(貼付）'!$A53</f>
        <v>0</v>
      </c>
      <c r="D50" s="13">
        <f>'入力(貼付）'!$C$2</f>
        <v>0</v>
      </c>
      <c r="E50" s="20">
        <f>'入力(貼付）'!$E53</f>
        <v>0</v>
      </c>
    </row>
    <row r="51" spans="1:5" ht="13.5">
      <c r="A51" s="13">
        <v>48</v>
      </c>
      <c r="B51" s="13">
        <f>'入力(貼付）'!$B$2</f>
        <v>0</v>
      </c>
      <c r="C51" s="13">
        <f>'入力(貼付）'!$A54</f>
        <v>0</v>
      </c>
      <c r="D51" s="13">
        <f>'入力(貼付）'!$C$2</f>
        <v>0</v>
      </c>
      <c r="E51" s="20">
        <f>'入力(貼付）'!$E54</f>
        <v>0</v>
      </c>
    </row>
    <row r="52" spans="1:5" ht="13.5">
      <c r="A52" s="13">
        <v>49</v>
      </c>
      <c r="B52" s="13">
        <f>'入力(貼付）'!$B$2</f>
        <v>0</v>
      </c>
      <c r="C52" s="13">
        <f>'入力(貼付）'!$A55</f>
        <v>0</v>
      </c>
      <c r="D52" s="13">
        <f>'入力(貼付）'!$C$2</f>
        <v>0</v>
      </c>
      <c r="E52" s="20">
        <f>'入力(貼付）'!$E55</f>
        <v>0</v>
      </c>
    </row>
    <row r="53" spans="1:5" ht="13.5">
      <c r="A53" s="13">
        <v>50</v>
      </c>
      <c r="B53" s="13">
        <f>'入力(貼付）'!$B$2</f>
        <v>0</v>
      </c>
      <c r="C53" s="13">
        <f>'入力(貼付）'!$A56</f>
        <v>0</v>
      </c>
      <c r="D53" s="13">
        <f>'入力(貼付）'!$C$2</f>
        <v>0</v>
      </c>
      <c r="E53" s="20">
        <f>'入力(貼付）'!$E56</f>
        <v>0</v>
      </c>
    </row>
    <row r="54" spans="1:5" ht="13.5">
      <c r="A54" s="13">
        <v>51</v>
      </c>
      <c r="B54" s="13">
        <f>'入力(貼付）'!$B$2</f>
        <v>0</v>
      </c>
      <c r="C54" s="13">
        <f>'入力(貼付）'!$A57</f>
        <v>0</v>
      </c>
      <c r="D54" s="13">
        <f>'入力(貼付）'!$C$2</f>
        <v>0</v>
      </c>
      <c r="E54" s="20">
        <f>'入力(貼付）'!$E57</f>
        <v>0</v>
      </c>
    </row>
    <row r="55" spans="1:5" ht="13.5">
      <c r="A55" s="13">
        <v>52</v>
      </c>
      <c r="B55" s="13">
        <f>'入力(貼付）'!$B$2</f>
        <v>0</v>
      </c>
      <c r="C55" s="13">
        <f>'入力(貼付）'!$A58</f>
        <v>0</v>
      </c>
      <c r="D55" s="13">
        <f>'入力(貼付）'!$C$2</f>
        <v>0</v>
      </c>
      <c r="E55" s="20">
        <f>'入力(貼付）'!$E58</f>
        <v>0</v>
      </c>
    </row>
    <row r="56" spans="1:5" ht="13.5">
      <c r="A56" s="13">
        <v>53</v>
      </c>
      <c r="B56" s="13">
        <f>'入力(貼付）'!$B$2</f>
        <v>0</v>
      </c>
      <c r="C56" s="13">
        <f>'入力(貼付）'!$A59</f>
        <v>0</v>
      </c>
      <c r="D56" s="13">
        <f>'入力(貼付）'!$C$2</f>
        <v>0</v>
      </c>
      <c r="E56" s="20">
        <f>'入力(貼付）'!$E59</f>
        <v>0</v>
      </c>
    </row>
    <row r="57" spans="1:5" ht="13.5">
      <c r="A57" s="13">
        <v>54</v>
      </c>
      <c r="B57" s="13">
        <f>'入力(貼付）'!$B$2</f>
        <v>0</v>
      </c>
      <c r="C57" s="13">
        <f>'入力(貼付）'!$A60</f>
        <v>0</v>
      </c>
      <c r="D57" s="13">
        <f>'入力(貼付）'!$C$2</f>
        <v>0</v>
      </c>
      <c r="E57" s="20">
        <f>'入力(貼付）'!$E60</f>
        <v>0</v>
      </c>
    </row>
    <row r="58" spans="1:5" ht="13.5">
      <c r="A58" s="13">
        <v>55</v>
      </c>
      <c r="B58" s="13">
        <f>'入力(貼付）'!$B$2</f>
        <v>0</v>
      </c>
      <c r="C58" s="13">
        <f>'入力(貼付）'!$A61</f>
        <v>0</v>
      </c>
      <c r="D58" s="13">
        <f>'入力(貼付）'!$C$2</f>
        <v>0</v>
      </c>
      <c r="E58" s="20">
        <f>'入力(貼付）'!$E61</f>
        <v>0</v>
      </c>
    </row>
    <row r="59" spans="1:5" ht="13.5">
      <c r="A59" s="13">
        <v>56</v>
      </c>
      <c r="B59" s="13">
        <f>'入力(貼付）'!$B$2</f>
        <v>0</v>
      </c>
      <c r="C59" s="13">
        <f>'入力(貼付）'!$A62</f>
        <v>0</v>
      </c>
      <c r="D59" s="13">
        <f>'入力(貼付）'!$C$2</f>
        <v>0</v>
      </c>
      <c r="E59" s="20">
        <f>'入力(貼付）'!$E62</f>
        <v>0</v>
      </c>
    </row>
    <row r="60" spans="1:5" ht="13.5">
      <c r="A60" s="13">
        <v>57</v>
      </c>
      <c r="B60" s="13">
        <f>'入力(貼付）'!$B$2</f>
        <v>0</v>
      </c>
      <c r="C60" s="13">
        <f>'入力(貼付）'!$A63</f>
        <v>0</v>
      </c>
      <c r="D60" s="13">
        <f>'入力(貼付）'!$C$2</f>
        <v>0</v>
      </c>
      <c r="E60" s="20">
        <f>'入力(貼付）'!$E63</f>
        <v>0</v>
      </c>
    </row>
    <row r="61" spans="1:5" ht="13.5">
      <c r="A61" s="13">
        <v>58</v>
      </c>
      <c r="B61" s="13">
        <f>'入力(貼付）'!$B$2</f>
        <v>0</v>
      </c>
      <c r="C61" s="13">
        <f>'入力(貼付）'!$A64</f>
        <v>0</v>
      </c>
      <c r="D61" s="13">
        <f>'入力(貼付）'!$C$2</f>
        <v>0</v>
      </c>
      <c r="E61" s="20">
        <f>'入力(貼付）'!$E64</f>
        <v>0</v>
      </c>
    </row>
    <row r="62" spans="1:5" ht="13.5">
      <c r="A62" s="13">
        <v>59</v>
      </c>
      <c r="B62" s="13">
        <f>'入力(貼付）'!$B$2</f>
        <v>0</v>
      </c>
      <c r="C62" s="13">
        <f>'入力(貼付）'!$A65</f>
        <v>0</v>
      </c>
      <c r="D62" s="13">
        <f>'入力(貼付）'!$C$2</f>
        <v>0</v>
      </c>
      <c r="E62" s="20">
        <f>'入力(貼付）'!$E65</f>
        <v>0</v>
      </c>
    </row>
    <row r="63" spans="1:5" ht="13.5">
      <c r="A63" s="13">
        <v>60</v>
      </c>
      <c r="B63" s="13">
        <f>'入力(貼付）'!$B$2</f>
        <v>0</v>
      </c>
      <c r="C63" s="13">
        <f>'入力(貼付）'!$A66</f>
        <v>0</v>
      </c>
      <c r="D63" s="13">
        <f>'入力(貼付）'!$C$2</f>
        <v>0</v>
      </c>
      <c r="E63" s="20">
        <f>'入力(貼付）'!$E66</f>
        <v>0</v>
      </c>
    </row>
    <row r="64" spans="1:5" ht="13.5">
      <c r="A64" s="13">
        <v>61</v>
      </c>
      <c r="B64" s="13">
        <f>'入力(貼付）'!$B$2</f>
        <v>0</v>
      </c>
      <c r="C64" s="13">
        <f>'入力(貼付）'!$A67</f>
        <v>0</v>
      </c>
      <c r="D64" s="13">
        <f>'入力(貼付）'!$C$2</f>
        <v>0</v>
      </c>
      <c r="E64" s="20">
        <f>'入力(貼付）'!$E67</f>
        <v>0</v>
      </c>
    </row>
    <row r="65" spans="1:5" ht="13.5">
      <c r="A65" s="13">
        <v>62</v>
      </c>
      <c r="B65" s="13">
        <f>'入力(貼付）'!$B$2</f>
        <v>0</v>
      </c>
      <c r="C65" s="13">
        <f>'入力(貼付）'!$A68</f>
        <v>0</v>
      </c>
      <c r="D65" s="13">
        <f>'入力(貼付）'!$C$2</f>
        <v>0</v>
      </c>
      <c r="E65" s="20">
        <f>'入力(貼付）'!$E68</f>
        <v>0</v>
      </c>
    </row>
    <row r="66" spans="1:5" ht="13.5">
      <c r="A66" s="13">
        <v>63</v>
      </c>
      <c r="B66" s="13">
        <f>'入力(貼付）'!$B$2</f>
        <v>0</v>
      </c>
      <c r="C66" s="13">
        <f>'入力(貼付）'!$A69</f>
        <v>0</v>
      </c>
      <c r="D66" s="13">
        <f>'入力(貼付）'!$C$2</f>
        <v>0</v>
      </c>
      <c r="E66" s="20">
        <f>'入力(貼付）'!$E69</f>
        <v>0</v>
      </c>
    </row>
    <row r="67" spans="1:5" ht="13.5">
      <c r="A67" s="13">
        <v>64</v>
      </c>
      <c r="B67" s="13">
        <f>'入力(貼付）'!$B$2</f>
        <v>0</v>
      </c>
      <c r="C67" s="13">
        <f>'入力(貼付）'!$A70</f>
        <v>0</v>
      </c>
      <c r="D67" s="13">
        <f>'入力(貼付）'!$C$2</f>
        <v>0</v>
      </c>
      <c r="E67" s="20">
        <f>'入力(貼付）'!$E70</f>
        <v>0</v>
      </c>
    </row>
    <row r="68" spans="1:5" ht="13.5">
      <c r="A68" s="13">
        <v>65</v>
      </c>
      <c r="B68" s="13">
        <f>'入力(貼付）'!$B$2</f>
        <v>0</v>
      </c>
      <c r="C68" s="13">
        <f>'入力(貼付）'!$A71</f>
        <v>0</v>
      </c>
      <c r="D68" s="13">
        <f>'入力(貼付）'!$C$2</f>
        <v>0</v>
      </c>
      <c r="E68" s="20">
        <f>'入力(貼付）'!$E71</f>
        <v>0</v>
      </c>
    </row>
    <row r="69" spans="1:5" ht="13.5">
      <c r="A69" s="13">
        <v>66</v>
      </c>
      <c r="B69" s="13">
        <f>'入力(貼付）'!$B$2</f>
        <v>0</v>
      </c>
      <c r="C69" s="13">
        <f>'入力(貼付）'!$A72</f>
        <v>0</v>
      </c>
      <c r="D69" s="13">
        <f>'入力(貼付）'!$C$2</f>
        <v>0</v>
      </c>
      <c r="E69" s="20">
        <f>'入力(貼付）'!$E72</f>
        <v>0</v>
      </c>
    </row>
    <row r="70" spans="1:5" ht="13.5">
      <c r="A70" s="13">
        <v>67</v>
      </c>
      <c r="B70" s="13">
        <f>'入力(貼付）'!$B$2</f>
        <v>0</v>
      </c>
      <c r="C70" s="13">
        <f>'入力(貼付）'!$A73</f>
        <v>0</v>
      </c>
      <c r="D70" s="13">
        <f>'入力(貼付）'!$C$2</f>
        <v>0</v>
      </c>
      <c r="E70" s="20">
        <f>'入力(貼付）'!$E73</f>
        <v>0</v>
      </c>
    </row>
    <row r="71" spans="1:5" ht="13.5">
      <c r="A71" s="13">
        <v>68</v>
      </c>
      <c r="B71" s="13">
        <f>'入力(貼付）'!$B$2</f>
        <v>0</v>
      </c>
      <c r="C71" s="13">
        <f>'入力(貼付）'!$A74</f>
        <v>0</v>
      </c>
      <c r="D71" s="13">
        <f>'入力(貼付）'!$C$2</f>
        <v>0</v>
      </c>
      <c r="E71" s="20">
        <f>'入力(貼付）'!$E74</f>
        <v>0</v>
      </c>
    </row>
    <row r="72" spans="1:5" ht="13.5">
      <c r="A72" s="13">
        <v>69</v>
      </c>
      <c r="B72" s="13">
        <f>'入力(貼付）'!$B$2</f>
        <v>0</v>
      </c>
      <c r="C72" s="13">
        <f>'入力(貼付）'!$A75</f>
        <v>0</v>
      </c>
      <c r="D72" s="13">
        <f>'入力(貼付）'!$C$2</f>
        <v>0</v>
      </c>
      <c r="E72" s="20">
        <f>'入力(貼付）'!$E75</f>
        <v>0</v>
      </c>
    </row>
    <row r="73" spans="1:5" ht="13.5">
      <c r="A73" s="13">
        <v>70</v>
      </c>
      <c r="B73" s="13">
        <f>'入力(貼付）'!$B$2</f>
        <v>0</v>
      </c>
      <c r="C73" s="13">
        <f>'入力(貼付）'!$A76</f>
        <v>0</v>
      </c>
      <c r="D73" s="13">
        <f>'入力(貼付）'!$C$2</f>
        <v>0</v>
      </c>
      <c r="E73" s="20">
        <f>'入力(貼付）'!$E76</f>
        <v>0</v>
      </c>
    </row>
    <row r="74" spans="1:5" ht="13.5">
      <c r="A74" s="13">
        <v>71</v>
      </c>
      <c r="B74" s="13">
        <f>'入力(貼付）'!$B$2</f>
        <v>0</v>
      </c>
      <c r="C74" s="13">
        <f>'入力(貼付）'!$A77</f>
        <v>0</v>
      </c>
      <c r="D74" s="13">
        <f>'入力(貼付）'!$C$2</f>
        <v>0</v>
      </c>
      <c r="E74" s="20">
        <f>'入力(貼付）'!$E77</f>
        <v>0</v>
      </c>
    </row>
    <row r="75" spans="1:5" ht="13.5">
      <c r="A75" s="13">
        <v>72</v>
      </c>
      <c r="B75" s="13">
        <f>'入力(貼付）'!$B$2</f>
        <v>0</v>
      </c>
      <c r="C75" s="13">
        <f>'入力(貼付）'!$A78</f>
        <v>0</v>
      </c>
      <c r="D75" s="13">
        <f>'入力(貼付）'!$C$2</f>
        <v>0</v>
      </c>
      <c r="E75" s="20">
        <f>'入力(貼付）'!$E78</f>
        <v>0</v>
      </c>
    </row>
    <row r="76" spans="1:5" ht="13.5">
      <c r="A76" s="13">
        <v>73</v>
      </c>
      <c r="B76" s="13">
        <f>'入力(貼付）'!$B$2</f>
        <v>0</v>
      </c>
      <c r="C76" s="13">
        <f>'入力(貼付）'!$A79</f>
        <v>0</v>
      </c>
      <c r="D76" s="13">
        <f>'入力(貼付）'!$C$2</f>
        <v>0</v>
      </c>
      <c r="E76" s="20">
        <f>'入力(貼付）'!$E79</f>
        <v>0</v>
      </c>
    </row>
    <row r="77" spans="1:5" ht="13.5">
      <c r="A77" s="13">
        <v>74</v>
      </c>
      <c r="B77" s="13">
        <f>'入力(貼付）'!$B$2</f>
        <v>0</v>
      </c>
      <c r="C77" s="13">
        <f>'入力(貼付）'!$A80</f>
        <v>0</v>
      </c>
      <c r="D77" s="13">
        <f>'入力(貼付）'!$C$2</f>
        <v>0</v>
      </c>
      <c r="E77" s="20">
        <f>'入力(貼付）'!$E80</f>
        <v>0</v>
      </c>
    </row>
    <row r="78" spans="1:5" ht="13.5">
      <c r="A78" s="13">
        <v>75</v>
      </c>
      <c r="B78" s="13">
        <f>'入力(貼付）'!$B$2</f>
        <v>0</v>
      </c>
      <c r="C78" s="13">
        <f>'入力(貼付）'!$A81</f>
        <v>0</v>
      </c>
      <c r="D78" s="13">
        <f>'入力(貼付）'!$C$2</f>
        <v>0</v>
      </c>
      <c r="E78" s="20">
        <f>'入力(貼付）'!$E81</f>
        <v>0</v>
      </c>
    </row>
    <row r="79" spans="1:5" ht="13.5">
      <c r="A79" s="13">
        <v>76</v>
      </c>
      <c r="B79" s="13">
        <f>'入力(貼付）'!$B$2</f>
        <v>0</v>
      </c>
      <c r="C79" s="13">
        <f>'入力(貼付）'!$A82</f>
        <v>0</v>
      </c>
      <c r="D79" s="13">
        <f>'入力(貼付）'!$C$2</f>
        <v>0</v>
      </c>
      <c r="E79" s="20">
        <f>'入力(貼付）'!$E82</f>
        <v>0</v>
      </c>
    </row>
    <row r="80" spans="1:5" ht="13.5">
      <c r="A80" s="13">
        <v>77</v>
      </c>
      <c r="B80" s="13">
        <f>'入力(貼付）'!$B$2</f>
        <v>0</v>
      </c>
      <c r="C80" s="13">
        <f>'入力(貼付）'!$A83</f>
        <v>0</v>
      </c>
      <c r="D80" s="13">
        <f>'入力(貼付）'!$C$2</f>
        <v>0</v>
      </c>
      <c r="E80" s="20">
        <f>'入力(貼付）'!$E83</f>
        <v>0</v>
      </c>
    </row>
    <row r="81" spans="1:5" ht="13.5">
      <c r="A81" s="13">
        <v>78</v>
      </c>
      <c r="B81" s="13">
        <f>'入力(貼付）'!$B$2</f>
        <v>0</v>
      </c>
      <c r="C81" s="13">
        <f>'入力(貼付）'!$A84</f>
        <v>0</v>
      </c>
      <c r="D81" s="13">
        <f>'入力(貼付）'!$C$2</f>
        <v>0</v>
      </c>
      <c r="E81" s="20">
        <f>'入力(貼付）'!$E84</f>
        <v>0</v>
      </c>
    </row>
    <row r="82" spans="1:5" ht="13.5">
      <c r="A82" s="13">
        <v>79</v>
      </c>
      <c r="B82" s="13">
        <f>'入力(貼付）'!$B$2</f>
        <v>0</v>
      </c>
      <c r="C82" s="13">
        <f>'入力(貼付）'!$A85</f>
        <v>0</v>
      </c>
      <c r="D82" s="13">
        <f>'入力(貼付）'!$C$2</f>
        <v>0</v>
      </c>
      <c r="E82" s="20">
        <f>'入力(貼付）'!$E85</f>
        <v>0</v>
      </c>
    </row>
    <row r="83" spans="1:5" ht="13.5">
      <c r="A83" s="13">
        <v>80</v>
      </c>
      <c r="B83" s="13">
        <f>'入力(貼付）'!$B$2</f>
        <v>0</v>
      </c>
      <c r="C83" s="13">
        <f>'入力(貼付）'!$A86</f>
        <v>0</v>
      </c>
      <c r="D83" s="13">
        <f>'入力(貼付）'!$C$2</f>
        <v>0</v>
      </c>
      <c r="E83" s="20">
        <f>'入力(貼付）'!$E86</f>
        <v>0</v>
      </c>
    </row>
    <row r="84" spans="1:5" ht="13.5">
      <c r="A84" s="13">
        <v>81</v>
      </c>
      <c r="B84" s="13">
        <f>'入力(貼付）'!$B$2</f>
        <v>0</v>
      </c>
      <c r="C84" s="13">
        <f>'入力(貼付）'!$A87</f>
        <v>0</v>
      </c>
      <c r="D84" s="13">
        <f>'入力(貼付）'!$C$2</f>
        <v>0</v>
      </c>
      <c r="E84" s="20">
        <f>'入力(貼付）'!$E87</f>
        <v>0</v>
      </c>
    </row>
    <row r="85" spans="1:5" ht="13.5">
      <c r="A85" s="13">
        <v>82</v>
      </c>
      <c r="B85" s="13">
        <f>'入力(貼付）'!$B$2</f>
        <v>0</v>
      </c>
      <c r="C85" s="13">
        <f>'入力(貼付）'!$A88</f>
        <v>0</v>
      </c>
      <c r="D85" s="13">
        <f>'入力(貼付）'!$C$2</f>
        <v>0</v>
      </c>
      <c r="E85" s="20">
        <f>'入力(貼付）'!$E88</f>
        <v>0</v>
      </c>
    </row>
    <row r="86" spans="1:5" ht="13.5">
      <c r="A86" s="13">
        <v>83</v>
      </c>
      <c r="B86" s="13">
        <f>'入力(貼付）'!$B$2</f>
        <v>0</v>
      </c>
      <c r="C86" s="13">
        <f>'入力(貼付）'!$A89</f>
        <v>0</v>
      </c>
      <c r="D86" s="13">
        <f>'入力(貼付）'!$C$2</f>
        <v>0</v>
      </c>
      <c r="E86" s="20">
        <f>'入力(貼付）'!$E89</f>
        <v>0</v>
      </c>
    </row>
    <row r="87" spans="1:5" ht="13.5">
      <c r="A87" s="13">
        <v>84</v>
      </c>
      <c r="B87" s="13">
        <f>'入力(貼付）'!$B$2</f>
        <v>0</v>
      </c>
      <c r="C87" s="13">
        <f>'入力(貼付）'!$A90</f>
        <v>0</v>
      </c>
      <c r="D87" s="13">
        <f>'入力(貼付）'!$C$2</f>
        <v>0</v>
      </c>
      <c r="E87" s="20">
        <f>'入力(貼付）'!$E90</f>
        <v>0</v>
      </c>
    </row>
    <row r="88" spans="1:5" ht="13.5">
      <c r="A88" s="13">
        <v>85</v>
      </c>
      <c r="B88" s="13">
        <f>'入力(貼付）'!$B$2</f>
        <v>0</v>
      </c>
      <c r="C88" s="13">
        <f>'入力(貼付）'!$A91</f>
        <v>0</v>
      </c>
      <c r="D88" s="13">
        <f>'入力(貼付）'!$C$2</f>
        <v>0</v>
      </c>
      <c r="E88" s="20">
        <f>'入力(貼付）'!$E91</f>
        <v>0</v>
      </c>
    </row>
    <row r="89" spans="1:5" ht="13.5">
      <c r="A89" s="13">
        <v>86</v>
      </c>
      <c r="B89" s="13">
        <f>'入力(貼付）'!$B$2</f>
        <v>0</v>
      </c>
      <c r="C89" s="13">
        <f>'入力(貼付）'!$A92</f>
        <v>0</v>
      </c>
      <c r="D89" s="13">
        <f>'入力(貼付）'!$C$2</f>
        <v>0</v>
      </c>
      <c r="E89" s="20">
        <f>'入力(貼付）'!$E92</f>
        <v>0</v>
      </c>
    </row>
    <row r="90" spans="1:5" ht="13.5">
      <c r="A90" s="13">
        <v>87</v>
      </c>
      <c r="B90" s="13">
        <f>'入力(貼付）'!$B$2</f>
        <v>0</v>
      </c>
      <c r="C90" s="13">
        <f>'入力(貼付）'!$A93</f>
        <v>0</v>
      </c>
      <c r="D90" s="13">
        <f>'入力(貼付）'!$C$2</f>
        <v>0</v>
      </c>
      <c r="E90" s="20">
        <f>'入力(貼付）'!$E93</f>
        <v>0</v>
      </c>
    </row>
    <row r="91" spans="1:5" ht="13.5">
      <c r="A91" s="13">
        <v>88</v>
      </c>
      <c r="B91" s="13">
        <f>'入力(貼付）'!$B$2</f>
        <v>0</v>
      </c>
      <c r="C91" s="13">
        <f>'入力(貼付）'!$A94</f>
        <v>0</v>
      </c>
      <c r="D91" s="13">
        <f>'入力(貼付）'!$C$2</f>
        <v>0</v>
      </c>
      <c r="E91" s="20">
        <f>'入力(貼付）'!$E94</f>
        <v>0</v>
      </c>
    </row>
    <row r="92" spans="1:5" ht="13.5">
      <c r="A92" s="13">
        <v>89</v>
      </c>
      <c r="B92" s="13">
        <f>'入力(貼付）'!$B$2</f>
        <v>0</v>
      </c>
      <c r="C92" s="13">
        <f>'入力(貼付）'!$A95</f>
        <v>0</v>
      </c>
      <c r="D92" s="13">
        <f>'入力(貼付）'!$C$2</f>
        <v>0</v>
      </c>
      <c r="E92" s="20">
        <f>'入力(貼付）'!$E95</f>
        <v>0</v>
      </c>
    </row>
    <row r="93" spans="1:5" ht="13.5">
      <c r="A93" s="13">
        <v>90</v>
      </c>
      <c r="B93" s="13">
        <f>'入力(貼付）'!$B$2</f>
        <v>0</v>
      </c>
      <c r="C93" s="13">
        <f>'入力(貼付）'!$A96</f>
        <v>0</v>
      </c>
      <c r="D93" s="13">
        <f>'入力(貼付）'!$C$2</f>
        <v>0</v>
      </c>
      <c r="E93" s="20">
        <f>'入力(貼付）'!$E96</f>
        <v>0</v>
      </c>
    </row>
    <row r="94" spans="1:5" ht="13.5">
      <c r="A94" s="13">
        <v>91</v>
      </c>
      <c r="B94" s="13">
        <f>'入力(貼付）'!$B$2</f>
        <v>0</v>
      </c>
      <c r="C94" s="13">
        <f>'入力(貼付）'!$A97</f>
        <v>0</v>
      </c>
      <c r="D94" s="13">
        <f>'入力(貼付）'!$C$2</f>
        <v>0</v>
      </c>
      <c r="E94" s="20">
        <f>'入力(貼付）'!$E97</f>
        <v>0</v>
      </c>
    </row>
    <row r="95" spans="1:5" ht="13.5">
      <c r="A95" s="13">
        <v>92</v>
      </c>
      <c r="B95" s="13">
        <f>'入力(貼付）'!$B$2</f>
        <v>0</v>
      </c>
      <c r="C95" s="13">
        <f>'入力(貼付）'!$A98</f>
        <v>0</v>
      </c>
      <c r="D95" s="13">
        <f>'入力(貼付）'!$C$2</f>
        <v>0</v>
      </c>
      <c r="E95" s="20">
        <f>'入力(貼付）'!$E98</f>
        <v>0</v>
      </c>
    </row>
    <row r="96" spans="1:5" ht="13.5">
      <c r="A96" s="13">
        <v>93</v>
      </c>
      <c r="B96" s="13">
        <f>'入力(貼付）'!$B$2</f>
        <v>0</v>
      </c>
      <c r="C96" s="13">
        <f>'入力(貼付）'!$A99</f>
        <v>0</v>
      </c>
      <c r="D96" s="13">
        <f>'入力(貼付）'!$C$2</f>
        <v>0</v>
      </c>
      <c r="E96" s="20">
        <f>'入力(貼付）'!$E99</f>
        <v>0</v>
      </c>
    </row>
    <row r="97" spans="1:5" ht="13.5">
      <c r="A97" s="13">
        <v>94</v>
      </c>
      <c r="B97" s="13">
        <f>'入力(貼付）'!$B$2</f>
        <v>0</v>
      </c>
      <c r="C97" s="13">
        <f>'入力(貼付）'!$A100</f>
        <v>0</v>
      </c>
      <c r="D97" s="13">
        <f>'入力(貼付）'!$C$2</f>
        <v>0</v>
      </c>
      <c r="E97" s="20">
        <f>'入力(貼付）'!$E100</f>
        <v>0</v>
      </c>
    </row>
    <row r="98" spans="1:5" ht="13.5">
      <c r="A98" s="13">
        <v>95</v>
      </c>
      <c r="B98" s="13">
        <f>'入力(貼付）'!$B$2</f>
        <v>0</v>
      </c>
      <c r="C98" s="13">
        <f>'入力(貼付）'!$A101</f>
        <v>0</v>
      </c>
      <c r="D98" s="13">
        <f>'入力(貼付）'!$C$2</f>
        <v>0</v>
      </c>
      <c r="E98" s="20">
        <f>'入力(貼付）'!$E101</f>
        <v>0</v>
      </c>
    </row>
    <row r="99" spans="1:5" ht="13.5">
      <c r="A99" s="13">
        <v>96</v>
      </c>
      <c r="B99" s="13">
        <f>'入力(貼付）'!$B$2</f>
        <v>0</v>
      </c>
      <c r="C99" s="13">
        <f>'入力(貼付）'!$A102</f>
        <v>0</v>
      </c>
      <c r="D99" s="13">
        <f>'入力(貼付）'!$C$2</f>
        <v>0</v>
      </c>
      <c r="E99" s="20">
        <f>'入力(貼付）'!$E102</f>
        <v>0</v>
      </c>
    </row>
    <row r="100" spans="1:5" ht="13.5">
      <c r="A100" s="13">
        <v>97</v>
      </c>
      <c r="B100" s="13">
        <f>'入力(貼付）'!$B$2</f>
        <v>0</v>
      </c>
      <c r="C100" s="13">
        <f>'入力(貼付）'!$A103</f>
        <v>0</v>
      </c>
      <c r="D100" s="13">
        <f>'入力(貼付）'!$C$2</f>
        <v>0</v>
      </c>
      <c r="E100" s="20">
        <f>'入力(貼付）'!$E103</f>
        <v>0</v>
      </c>
    </row>
    <row r="101" spans="1:5" ht="13.5">
      <c r="A101" s="13">
        <v>98</v>
      </c>
      <c r="B101" s="13">
        <f>'入力(貼付）'!$B$2</f>
        <v>0</v>
      </c>
      <c r="C101" s="13">
        <f>'入力(貼付）'!$A104</f>
        <v>0</v>
      </c>
      <c r="D101" s="13">
        <f>'入力(貼付）'!$C$2</f>
        <v>0</v>
      </c>
      <c r="E101" s="20">
        <f>'入力(貼付）'!$E104</f>
        <v>0</v>
      </c>
    </row>
    <row r="102" spans="1:5" ht="13.5">
      <c r="A102" s="13">
        <v>99</v>
      </c>
      <c r="B102" s="13">
        <f>'入力(貼付）'!$B$2</f>
        <v>0</v>
      </c>
      <c r="C102" s="13">
        <f>'入力(貼付）'!$A105</f>
        <v>0</v>
      </c>
      <c r="D102" s="13">
        <f>'入力(貼付）'!$C$2</f>
        <v>0</v>
      </c>
      <c r="E102" s="20">
        <f>'入力(貼付）'!$E105</f>
        <v>0</v>
      </c>
    </row>
    <row r="103" spans="1:5" ht="13.5">
      <c r="A103" s="13">
        <v>100</v>
      </c>
      <c r="B103" s="13">
        <f>'入力(貼付）'!$B$2</f>
        <v>0</v>
      </c>
      <c r="C103" s="13">
        <f>'入力(貼付）'!$A106</f>
        <v>0</v>
      </c>
      <c r="D103" s="13">
        <f>'入力(貼付）'!$C$2</f>
        <v>0</v>
      </c>
      <c r="E103" s="20">
        <f>'入力(貼付）'!$E106</f>
        <v>0</v>
      </c>
    </row>
    <row r="104" spans="1:5" ht="13.5">
      <c r="A104" s="13">
        <v>101</v>
      </c>
      <c r="B104" s="13">
        <f>'入力(貼付）'!$B$2</f>
        <v>0</v>
      </c>
      <c r="C104" s="13">
        <f>'入力(貼付）'!$A107</f>
        <v>0</v>
      </c>
      <c r="D104" s="13">
        <f>'入力(貼付）'!$C$2</f>
        <v>0</v>
      </c>
      <c r="E104" s="20">
        <f>'入力(貼付）'!$E107</f>
        <v>0</v>
      </c>
    </row>
    <row r="105" spans="1:5" ht="13.5">
      <c r="A105" s="13">
        <v>102</v>
      </c>
      <c r="B105" s="13">
        <f>'入力(貼付）'!$B$2</f>
        <v>0</v>
      </c>
      <c r="C105" s="13">
        <f>'入力(貼付）'!$A108</f>
        <v>0</v>
      </c>
      <c r="D105" s="13">
        <f>'入力(貼付）'!$C$2</f>
        <v>0</v>
      </c>
      <c r="E105" s="20">
        <f>'入力(貼付）'!$E108</f>
        <v>0</v>
      </c>
    </row>
    <row r="106" spans="1:5" ht="13.5">
      <c r="A106" s="13">
        <v>103</v>
      </c>
      <c r="B106" s="13">
        <f>'入力(貼付）'!$B$2</f>
        <v>0</v>
      </c>
      <c r="C106" s="13">
        <f>'入力(貼付）'!$A109</f>
        <v>0</v>
      </c>
      <c r="D106" s="13">
        <f>'入力(貼付）'!$C$2</f>
        <v>0</v>
      </c>
      <c r="E106" s="20">
        <f>'入力(貼付）'!$E109</f>
        <v>0</v>
      </c>
    </row>
    <row r="107" spans="1:5" ht="13.5">
      <c r="A107" s="13">
        <v>104</v>
      </c>
      <c r="B107" s="13">
        <f>'入力(貼付）'!$B$2</f>
        <v>0</v>
      </c>
      <c r="C107" s="13">
        <f>'入力(貼付）'!$A110</f>
        <v>0</v>
      </c>
      <c r="D107" s="13">
        <f>'入力(貼付）'!$C$2</f>
        <v>0</v>
      </c>
      <c r="E107" s="20">
        <f>'入力(貼付）'!$E110</f>
        <v>0</v>
      </c>
    </row>
    <row r="108" spans="1:5" ht="13.5">
      <c r="A108" s="13">
        <v>105</v>
      </c>
      <c r="B108" s="13">
        <f>'入力(貼付）'!$B$2</f>
        <v>0</v>
      </c>
      <c r="C108" s="13">
        <f>'入力(貼付）'!$A111</f>
        <v>0</v>
      </c>
      <c r="D108" s="13">
        <f>'入力(貼付）'!$C$2</f>
        <v>0</v>
      </c>
      <c r="E108" s="20">
        <f>'入力(貼付）'!$E111</f>
        <v>0</v>
      </c>
    </row>
    <row r="109" spans="1:5" ht="13.5">
      <c r="A109" s="13">
        <v>106</v>
      </c>
      <c r="B109" s="13">
        <f>'入力(貼付）'!$B$2</f>
        <v>0</v>
      </c>
      <c r="C109" s="13">
        <f>'入力(貼付）'!$A112</f>
        <v>0</v>
      </c>
      <c r="D109" s="13">
        <f>'入力(貼付）'!$C$2</f>
        <v>0</v>
      </c>
      <c r="E109" s="20">
        <f>'入力(貼付）'!$E112</f>
        <v>0</v>
      </c>
    </row>
    <row r="110" spans="1:5" ht="13.5">
      <c r="A110" s="13">
        <v>107</v>
      </c>
      <c r="B110" s="13">
        <f>'入力(貼付）'!$B$2</f>
        <v>0</v>
      </c>
      <c r="C110" s="13">
        <f>'入力(貼付）'!$A113</f>
        <v>0</v>
      </c>
      <c r="D110" s="13">
        <f>'入力(貼付）'!$C$2</f>
        <v>0</v>
      </c>
      <c r="E110" s="20">
        <f>'入力(貼付）'!$E113</f>
        <v>0</v>
      </c>
    </row>
    <row r="111" spans="1:5" ht="13.5">
      <c r="A111" s="13">
        <v>108</v>
      </c>
      <c r="B111" s="13">
        <f>'入力(貼付）'!$B$2</f>
        <v>0</v>
      </c>
      <c r="C111" s="13">
        <f>'入力(貼付）'!$A114</f>
        <v>0</v>
      </c>
      <c r="D111" s="13">
        <f>'入力(貼付）'!$C$2</f>
        <v>0</v>
      </c>
      <c r="E111" s="20">
        <f>'入力(貼付）'!$E114</f>
        <v>0</v>
      </c>
    </row>
    <row r="112" spans="1:5" ht="13.5">
      <c r="A112" s="13">
        <v>109</v>
      </c>
      <c r="B112" s="13">
        <f>'入力(貼付）'!$B$2</f>
        <v>0</v>
      </c>
      <c r="C112" s="13">
        <f>'入力(貼付）'!$A115</f>
        <v>0</v>
      </c>
      <c r="D112" s="13">
        <f>'入力(貼付）'!$C$2</f>
        <v>0</v>
      </c>
      <c r="E112" s="20">
        <f>'入力(貼付）'!$E115</f>
        <v>0</v>
      </c>
    </row>
    <row r="113" spans="1:5" ht="13.5">
      <c r="A113" s="13">
        <v>110</v>
      </c>
      <c r="B113" s="13">
        <f>'入力(貼付）'!$B$2</f>
        <v>0</v>
      </c>
      <c r="C113" s="13">
        <f>'入力(貼付）'!$A116</f>
        <v>0</v>
      </c>
      <c r="D113" s="13">
        <f>'入力(貼付）'!$C$2</f>
        <v>0</v>
      </c>
      <c r="E113" s="20">
        <f>'入力(貼付）'!$E116</f>
        <v>0</v>
      </c>
    </row>
    <row r="114" spans="1:5" ht="13.5">
      <c r="A114" s="13">
        <v>111</v>
      </c>
      <c r="B114" s="13">
        <f>'入力(貼付）'!$B$2</f>
        <v>0</v>
      </c>
      <c r="C114" s="13">
        <f>'入力(貼付）'!$A117</f>
        <v>0</v>
      </c>
      <c r="D114" s="13">
        <f>'入力(貼付）'!$C$2</f>
        <v>0</v>
      </c>
      <c r="E114" s="20">
        <f>'入力(貼付）'!$E117</f>
        <v>0</v>
      </c>
    </row>
    <row r="115" spans="1:5" ht="13.5">
      <c r="A115" s="13">
        <v>112</v>
      </c>
      <c r="B115" s="13">
        <f>'入力(貼付）'!$B$2</f>
        <v>0</v>
      </c>
      <c r="C115" s="13">
        <f>'入力(貼付）'!$A118</f>
        <v>0</v>
      </c>
      <c r="D115" s="13">
        <f>'入力(貼付）'!$C$2</f>
        <v>0</v>
      </c>
      <c r="E115" s="20">
        <f>'入力(貼付）'!$E118</f>
        <v>0</v>
      </c>
    </row>
    <row r="116" spans="1:5" ht="13.5">
      <c r="A116" s="13">
        <v>113</v>
      </c>
      <c r="B116" s="13">
        <f>'入力(貼付）'!$B$2</f>
        <v>0</v>
      </c>
      <c r="C116" s="13">
        <f>'入力(貼付）'!$A119</f>
        <v>0</v>
      </c>
      <c r="D116" s="13">
        <f>'入力(貼付）'!$C$2</f>
        <v>0</v>
      </c>
      <c r="E116" s="20">
        <f>'入力(貼付）'!$E119</f>
        <v>0</v>
      </c>
    </row>
    <row r="117" spans="1:5" ht="13.5">
      <c r="A117" s="13">
        <v>114</v>
      </c>
      <c r="B117" s="13">
        <f>'入力(貼付）'!$B$2</f>
        <v>0</v>
      </c>
      <c r="C117" s="13">
        <f>'入力(貼付）'!$A120</f>
        <v>0</v>
      </c>
      <c r="D117" s="13">
        <f>'入力(貼付）'!$C$2</f>
        <v>0</v>
      </c>
      <c r="E117" s="20">
        <f>'入力(貼付）'!$E120</f>
        <v>0</v>
      </c>
    </row>
    <row r="118" spans="1:5" ht="13.5">
      <c r="A118" s="13">
        <v>115</v>
      </c>
      <c r="B118" s="13">
        <f>'入力(貼付）'!$B$2</f>
        <v>0</v>
      </c>
      <c r="C118" s="13">
        <f>'入力(貼付）'!$A121</f>
        <v>0</v>
      </c>
      <c r="D118" s="13">
        <f>'入力(貼付）'!$C$2</f>
        <v>0</v>
      </c>
      <c r="E118" s="20">
        <f>'入力(貼付）'!$E121</f>
        <v>0</v>
      </c>
    </row>
    <row r="119" spans="1:5" ht="13.5">
      <c r="A119" s="13">
        <v>116</v>
      </c>
      <c r="B119" s="13">
        <f>'入力(貼付）'!$B$2</f>
        <v>0</v>
      </c>
      <c r="C119" s="13">
        <f>'入力(貼付）'!$A122</f>
        <v>0</v>
      </c>
      <c r="D119" s="13">
        <f>'入力(貼付）'!$C$2</f>
        <v>0</v>
      </c>
      <c r="E119" s="20">
        <f>'入力(貼付）'!$E122</f>
        <v>0</v>
      </c>
    </row>
    <row r="120" spans="1:5" ht="13.5">
      <c r="A120" s="13">
        <v>117</v>
      </c>
      <c r="B120" s="13">
        <f>'入力(貼付）'!$B$2</f>
        <v>0</v>
      </c>
      <c r="C120" s="13">
        <f>'入力(貼付）'!$A123</f>
        <v>0</v>
      </c>
      <c r="D120" s="13">
        <f>'入力(貼付）'!$C$2</f>
        <v>0</v>
      </c>
      <c r="E120" s="20">
        <f>'入力(貼付）'!$E123</f>
        <v>0</v>
      </c>
    </row>
    <row r="121" spans="1:5" ht="13.5">
      <c r="A121" s="13">
        <v>118</v>
      </c>
      <c r="B121" s="13">
        <f>'入力(貼付）'!$B$2</f>
        <v>0</v>
      </c>
      <c r="C121" s="13">
        <f>'入力(貼付）'!$A124</f>
        <v>0</v>
      </c>
      <c r="D121" s="13">
        <f>'入力(貼付）'!$C$2</f>
        <v>0</v>
      </c>
      <c r="E121" s="20">
        <f>'入力(貼付）'!$E124</f>
        <v>0</v>
      </c>
    </row>
    <row r="122" spans="1:5" ht="13.5">
      <c r="A122" s="13">
        <v>119</v>
      </c>
      <c r="B122" s="13">
        <f>'入力(貼付）'!$B$2</f>
        <v>0</v>
      </c>
      <c r="C122" s="13">
        <f>'入力(貼付）'!$A125</f>
        <v>0</v>
      </c>
      <c r="D122" s="13">
        <f>'入力(貼付）'!$C$2</f>
        <v>0</v>
      </c>
      <c r="E122" s="20">
        <f>'入力(貼付）'!$E125</f>
        <v>0</v>
      </c>
    </row>
    <row r="123" spans="1:5" ht="13.5">
      <c r="A123" s="13">
        <v>120</v>
      </c>
      <c r="B123" s="13">
        <f>'入力(貼付）'!$B$2</f>
        <v>0</v>
      </c>
      <c r="C123" s="13">
        <f>'入力(貼付）'!$A126</f>
        <v>0</v>
      </c>
      <c r="D123" s="13">
        <f>'入力(貼付）'!$C$2</f>
        <v>0</v>
      </c>
      <c r="E123" s="20">
        <f>'入力(貼付）'!$E126</f>
        <v>0</v>
      </c>
    </row>
    <row r="124" spans="1:5" ht="13.5">
      <c r="A124" s="13">
        <v>121</v>
      </c>
      <c r="B124" s="13">
        <f>'入力(貼付）'!$B$2</f>
        <v>0</v>
      </c>
      <c r="C124" s="13">
        <f>'入力(貼付）'!$A127</f>
        <v>0</v>
      </c>
      <c r="D124" s="13">
        <f>'入力(貼付）'!$C$2</f>
        <v>0</v>
      </c>
      <c r="E124" s="20">
        <f>'入力(貼付）'!$E127</f>
        <v>0</v>
      </c>
    </row>
    <row r="125" spans="1:5" ht="13.5">
      <c r="A125" s="13">
        <v>122</v>
      </c>
      <c r="B125" s="13">
        <f>'入力(貼付）'!$B$2</f>
        <v>0</v>
      </c>
      <c r="C125" s="13">
        <f>'入力(貼付）'!$A128</f>
        <v>0</v>
      </c>
      <c r="D125" s="13">
        <f>'入力(貼付）'!$C$2</f>
        <v>0</v>
      </c>
      <c r="E125" s="20">
        <f>'入力(貼付）'!$E128</f>
        <v>0</v>
      </c>
    </row>
    <row r="126" spans="1:5" ht="13.5">
      <c r="A126" s="13">
        <v>123</v>
      </c>
      <c r="B126" s="13">
        <f>'入力(貼付）'!$B$2</f>
        <v>0</v>
      </c>
      <c r="C126" s="13">
        <f>'入力(貼付）'!$A129</f>
        <v>0</v>
      </c>
      <c r="D126" s="13">
        <f>'入力(貼付）'!$C$2</f>
        <v>0</v>
      </c>
      <c r="E126" s="20">
        <f>'入力(貼付）'!$E129</f>
        <v>0</v>
      </c>
    </row>
    <row r="127" spans="1:5" ht="13.5">
      <c r="A127" s="13">
        <v>124</v>
      </c>
      <c r="B127" s="13">
        <f>'入力(貼付）'!$B$2</f>
        <v>0</v>
      </c>
      <c r="C127" s="13">
        <f>'入力(貼付）'!$A130</f>
        <v>0</v>
      </c>
      <c r="D127" s="13">
        <f>'入力(貼付）'!$C$2</f>
        <v>0</v>
      </c>
      <c r="E127" s="20">
        <f>'入力(貼付）'!$E130</f>
        <v>0</v>
      </c>
    </row>
    <row r="128" spans="1:5" ht="13.5">
      <c r="A128" s="13">
        <v>125</v>
      </c>
      <c r="B128" s="13">
        <f>'入力(貼付）'!$B$2</f>
        <v>0</v>
      </c>
      <c r="C128" s="13">
        <f>'入力(貼付）'!$A131</f>
        <v>0</v>
      </c>
      <c r="D128" s="13">
        <f>'入力(貼付）'!$C$2</f>
        <v>0</v>
      </c>
      <c r="E128" s="20">
        <f>'入力(貼付）'!$E131</f>
        <v>0</v>
      </c>
    </row>
    <row r="129" spans="1:5" ht="13.5">
      <c r="A129" s="13">
        <v>126</v>
      </c>
      <c r="B129" s="13">
        <f>'入力(貼付）'!$B$2</f>
        <v>0</v>
      </c>
      <c r="C129" s="13">
        <f>'入力(貼付）'!$A132</f>
        <v>0</v>
      </c>
      <c r="D129" s="13">
        <f>'入力(貼付）'!$C$2</f>
        <v>0</v>
      </c>
      <c r="E129" s="20">
        <f>'入力(貼付）'!$E132</f>
        <v>0</v>
      </c>
    </row>
    <row r="130" spans="1:5" ht="13.5">
      <c r="A130" s="13">
        <v>127</v>
      </c>
      <c r="B130" s="13">
        <f>'入力(貼付）'!$B$2</f>
        <v>0</v>
      </c>
      <c r="C130" s="13">
        <f>'入力(貼付）'!$A133</f>
        <v>0</v>
      </c>
      <c r="D130" s="13">
        <f>'入力(貼付）'!$C$2</f>
        <v>0</v>
      </c>
      <c r="E130" s="20">
        <f>'入力(貼付）'!$E133</f>
        <v>0</v>
      </c>
    </row>
    <row r="131" spans="1:5" ht="13.5">
      <c r="A131" s="13">
        <v>128</v>
      </c>
      <c r="B131" s="13">
        <f>'入力(貼付）'!$B$2</f>
        <v>0</v>
      </c>
      <c r="C131" s="13">
        <f>'入力(貼付）'!$A134</f>
        <v>0</v>
      </c>
      <c r="D131" s="13">
        <f>'入力(貼付）'!$C$2</f>
        <v>0</v>
      </c>
      <c r="E131" s="20">
        <f>'入力(貼付）'!$E134</f>
        <v>0</v>
      </c>
    </row>
    <row r="132" spans="1:5" ht="13.5">
      <c r="A132" s="13">
        <v>129</v>
      </c>
      <c r="B132" s="13">
        <f>'入力(貼付）'!$B$2</f>
        <v>0</v>
      </c>
      <c r="C132" s="13">
        <f>'入力(貼付）'!$A135</f>
        <v>0</v>
      </c>
      <c r="D132" s="13">
        <f>'入力(貼付）'!$C$2</f>
        <v>0</v>
      </c>
      <c r="E132" s="20">
        <f>'入力(貼付）'!$E135</f>
        <v>0</v>
      </c>
    </row>
    <row r="133" spans="1:5" ht="13.5">
      <c r="A133" s="13">
        <v>130</v>
      </c>
      <c r="B133" s="13">
        <f>'入力(貼付）'!$B$2</f>
        <v>0</v>
      </c>
      <c r="C133" s="13">
        <f>'入力(貼付）'!$A136</f>
        <v>0</v>
      </c>
      <c r="D133" s="13">
        <f>'入力(貼付）'!$C$2</f>
        <v>0</v>
      </c>
      <c r="E133" s="20">
        <f>'入力(貼付）'!$E136</f>
        <v>0</v>
      </c>
    </row>
    <row r="134" spans="1:5" ht="13.5">
      <c r="A134" s="13">
        <v>131</v>
      </c>
      <c r="B134" s="13">
        <f>'入力(貼付）'!$B$2</f>
        <v>0</v>
      </c>
      <c r="C134" s="13">
        <f>'入力(貼付）'!$A137</f>
        <v>0</v>
      </c>
      <c r="D134" s="13">
        <f>'入力(貼付）'!$C$2</f>
        <v>0</v>
      </c>
      <c r="E134" s="20">
        <f>'入力(貼付）'!$E137</f>
        <v>0</v>
      </c>
    </row>
    <row r="135" spans="1:5" ht="13.5">
      <c r="A135" s="13">
        <v>132</v>
      </c>
      <c r="B135" s="13">
        <f>'入力(貼付）'!$B$2</f>
        <v>0</v>
      </c>
      <c r="C135" s="13">
        <f>'入力(貼付）'!$A138</f>
        <v>0</v>
      </c>
      <c r="D135" s="13">
        <f>'入力(貼付）'!$C$2</f>
        <v>0</v>
      </c>
      <c r="E135" s="20">
        <f>'入力(貼付）'!$E138</f>
        <v>0</v>
      </c>
    </row>
    <row r="136" spans="1:5" ht="13.5">
      <c r="A136" s="13">
        <v>133</v>
      </c>
      <c r="B136" s="13">
        <f>'入力(貼付）'!$B$2</f>
        <v>0</v>
      </c>
      <c r="C136" s="13">
        <f>'入力(貼付）'!$A139</f>
        <v>0</v>
      </c>
      <c r="D136" s="13">
        <f>'入力(貼付）'!$C$2</f>
        <v>0</v>
      </c>
      <c r="E136" s="20">
        <f>'入力(貼付）'!$E139</f>
        <v>0</v>
      </c>
    </row>
    <row r="137" spans="1:5" ht="13.5">
      <c r="A137" s="13">
        <v>134</v>
      </c>
      <c r="B137" s="13">
        <f>'入力(貼付）'!$B$2</f>
        <v>0</v>
      </c>
      <c r="C137" s="13">
        <f>'入力(貼付）'!$A140</f>
        <v>0</v>
      </c>
      <c r="D137" s="13">
        <f>'入力(貼付）'!$C$2</f>
        <v>0</v>
      </c>
      <c r="E137" s="20">
        <f>'入力(貼付）'!$E140</f>
        <v>0</v>
      </c>
    </row>
    <row r="138" spans="1:5" ht="13.5">
      <c r="A138" s="13">
        <v>135</v>
      </c>
      <c r="B138" s="13">
        <f>'入力(貼付）'!$B$2</f>
        <v>0</v>
      </c>
      <c r="C138" s="13">
        <f>'入力(貼付）'!$A141</f>
        <v>0</v>
      </c>
      <c r="D138" s="13">
        <f>'入力(貼付）'!$C$2</f>
        <v>0</v>
      </c>
      <c r="E138" s="20">
        <f>'入力(貼付）'!$E141</f>
        <v>0</v>
      </c>
    </row>
    <row r="139" spans="1:5" ht="13.5">
      <c r="A139" s="13">
        <v>136</v>
      </c>
      <c r="B139" s="13">
        <f>'入力(貼付）'!$B$2</f>
        <v>0</v>
      </c>
      <c r="C139" s="13">
        <f>'入力(貼付）'!$A142</f>
        <v>0</v>
      </c>
      <c r="D139" s="13">
        <f>'入力(貼付）'!$C$2</f>
        <v>0</v>
      </c>
      <c r="E139" s="20">
        <f>'入力(貼付）'!$E142</f>
        <v>0</v>
      </c>
    </row>
    <row r="140" spans="1:5" ht="13.5">
      <c r="A140" s="13">
        <v>137</v>
      </c>
      <c r="B140" s="13">
        <f>'入力(貼付）'!$B$2</f>
        <v>0</v>
      </c>
      <c r="C140" s="13">
        <f>'入力(貼付）'!$A143</f>
        <v>0</v>
      </c>
      <c r="D140" s="13">
        <f>'入力(貼付）'!$C$2</f>
        <v>0</v>
      </c>
      <c r="E140" s="20">
        <f>'入力(貼付）'!$E143</f>
        <v>0</v>
      </c>
    </row>
    <row r="141" spans="1:5" ht="13.5">
      <c r="A141" s="13">
        <v>138</v>
      </c>
      <c r="B141" s="13">
        <f>'入力(貼付）'!$B$2</f>
        <v>0</v>
      </c>
      <c r="C141" s="13">
        <f>'入力(貼付）'!$A144</f>
        <v>0</v>
      </c>
      <c r="D141" s="13">
        <f>'入力(貼付）'!$C$2</f>
        <v>0</v>
      </c>
      <c r="E141" s="20">
        <f>'入力(貼付）'!$E144</f>
        <v>0</v>
      </c>
    </row>
    <row r="142" spans="1:5" ht="13.5">
      <c r="A142" s="13">
        <v>139</v>
      </c>
      <c r="B142" s="13">
        <f>'入力(貼付）'!$B$2</f>
        <v>0</v>
      </c>
      <c r="C142" s="13">
        <f>'入力(貼付）'!$A145</f>
        <v>0</v>
      </c>
      <c r="D142" s="13">
        <f>'入力(貼付）'!$C$2</f>
        <v>0</v>
      </c>
      <c r="E142" s="20">
        <f>'入力(貼付）'!$E145</f>
        <v>0</v>
      </c>
    </row>
    <row r="143" spans="1:5" ht="13.5">
      <c r="A143" s="13">
        <v>140</v>
      </c>
      <c r="B143" s="13">
        <f>'入力(貼付）'!$B$2</f>
        <v>0</v>
      </c>
      <c r="C143" s="13">
        <f>'入力(貼付）'!$A146</f>
        <v>0</v>
      </c>
      <c r="D143" s="13">
        <f>'入力(貼付）'!$C$2</f>
        <v>0</v>
      </c>
      <c r="E143" s="20">
        <f>'入力(貼付）'!$E146</f>
        <v>0</v>
      </c>
    </row>
    <row r="144" spans="1:5" ht="13.5">
      <c r="A144" s="13">
        <v>141</v>
      </c>
      <c r="B144" s="13">
        <f>'入力(貼付）'!$B$2</f>
        <v>0</v>
      </c>
      <c r="C144" s="13">
        <f>'入力(貼付）'!$A147</f>
        <v>0</v>
      </c>
      <c r="D144" s="13">
        <f>'入力(貼付）'!$C$2</f>
        <v>0</v>
      </c>
      <c r="E144" s="20">
        <f>'入力(貼付）'!$E147</f>
        <v>0</v>
      </c>
    </row>
    <row r="145" spans="1:5" ht="13.5">
      <c r="A145" s="13">
        <v>142</v>
      </c>
      <c r="B145" s="13">
        <f>'入力(貼付）'!$B$2</f>
        <v>0</v>
      </c>
      <c r="C145" s="13">
        <f>'入力(貼付）'!$A148</f>
        <v>0</v>
      </c>
      <c r="D145" s="13">
        <f>'入力(貼付）'!$C$2</f>
        <v>0</v>
      </c>
      <c r="E145" s="20">
        <f>'入力(貼付）'!$E148</f>
        <v>0</v>
      </c>
    </row>
    <row r="146" spans="1:5" ht="13.5">
      <c r="A146" s="13">
        <v>143</v>
      </c>
      <c r="B146" s="13">
        <f>'入力(貼付）'!$B$2</f>
        <v>0</v>
      </c>
      <c r="C146" s="13">
        <f>'入力(貼付）'!$A149</f>
        <v>0</v>
      </c>
      <c r="D146" s="13">
        <f>'入力(貼付）'!$C$2</f>
        <v>0</v>
      </c>
      <c r="E146" s="20">
        <f>'入力(貼付）'!$E149</f>
        <v>0</v>
      </c>
    </row>
    <row r="147" spans="1:5" ht="13.5">
      <c r="A147" s="13">
        <v>144</v>
      </c>
      <c r="B147" s="13">
        <f>'入力(貼付）'!$B$2</f>
        <v>0</v>
      </c>
      <c r="C147" s="13">
        <f>'入力(貼付）'!$A150</f>
        <v>0</v>
      </c>
      <c r="D147" s="13">
        <f>'入力(貼付）'!$C$2</f>
        <v>0</v>
      </c>
      <c r="E147" s="20">
        <f>'入力(貼付）'!$E150</f>
        <v>0</v>
      </c>
    </row>
    <row r="148" spans="1:5" ht="13.5">
      <c r="A148" s="13">
        <v>145</v>
      </c>
      <c r="B148" s="13">
        <f>'入力(貼付）'!$B$2</f>
        <v>0</v>
      </c>
      <c r="C148" s="13">
        <f>'入力(貼付）'!$A151</f>
        <v>0</v>
      </c>
      <c r="D148" s="13">
        <f>'入力(貼付）'!$C$2</f>
        <v>0</v>
      </c>
      <c r="E148" s="20">
        <f>'入力(貼付）'!$E151</f>
        <v>0</v>
      </c>
    </row>
    <row r="149" spans="1:5" ht="13.5">
      <c r="A149" s="13">
        <v>146</v>
      </c>
      <c r="B149" s="13">
        <f>'入力(貼付）'!$B$2</f>
        <v>0</v>
      </c>
      <c r="C149" s="13">
        <f>'入力(貼付）'!$A152</f>
        <v>0</v>
      </c>
      <c r="D149" s="13">
        <f>'入力(貼付）'!$C$2</f>
        <v>0</v>
      </c>
      <c r="E149" s="20">
        <f>'入力(貼付）'!$E152</f>
        <v>0</v>
      </c>
    </row>
    <row r="150" spans="1:5" ht="13.5">
      <c r="A150" s="13">
        <v>147</v>
      </c>
      <c r="B150" s="13">
        <f>'入力(貼付）'!$B$2</f>
        <v>0</v>
      </c>
      <c r="C150" s="13">
        <f>'入力(貼付）'!$A153</f>
        <v>0</v>
      </c>
      <c r="D150" s="13">
        <f>'入力(貼付）'!$C$2</f>
        <v>0</v>
      </c>
      <c r="E150" s="20">
        <f>'入力(貼付）'!$E153</f>
        <v>0</v>
      </c>
    </row>
    <row r="151" spans="1:5" ht="13.5">
      <c r="A151" s="13">
        <v>148</v>
      </c>
      <c r="B151" s="13">
        <f>'入力(貼付）'!$B$2</f>
        <v>0</v>
      </c>
      <c r="C151" s="13">
        <f>'入力(貼付）'!$A154</f>
        <v>0</v>
      </c>
      <c r="D151" s="13">
        <f>'入力(貼付）'!$C$2</f>
        <v>0</v>
      </c>
      <c r="E151" s="20">
        <f>'入力(貼付）'!$E154</f>
        <v>0</v>
      </c>
    </row>
    <row r="152" spans="1:5" ht="13.5">
      <c r="A152" s="13">
        <v>149</v>
      </c>
      <c r="B152" s="13">
        <f>'入力(貼付）'!$B$2</f>
        <v>0</v>
      </c>
      <c r="C152" s="13">
        <f>'入力(貼付）'!$A155</f>
        <v>0</v>
      </c>
      <c r="D152" s="13">
        <f>'入力(貼付）'!$C$2</f>
        <v>0</v>
      </c>
      <c r="E152" s="20">
        <f>'入力(貼付）'!$E155</f>
        <v>0</v>
      </c>
    </row>
    <row r="153" spans="1:5" ht="13.5">
      <c r="A153" s="13">
        <v>150</v>
      </c>
      <c r="B153" s="13">
        <f>'入力(貼付）'!$B$2</f>
        <v>0</v>
      </c>
      <c r="C153" s="13">
        <f>'入力(貼付）'!$A156</f>
        <v>0</v>
      </c>
      <c r="D153" s="13">
        <f>'入力(貼付）'!$C$2</f>
        <v>0</v>
      </c>
      <c r="E153" s="20">
        <f>'入力(貼付）'!$E156</f>
        <v>0</v>
      </c>
    </row>
    <row r="154" spans="1:5" ht="13.5">
      <c r="A154" s="13">
        <v>151</v>
      </c>
      <c r="B154" s="13">
        <f>'入力(貼付）'!$B$2</f>
        <v>0</v>
      </c>
      <c r="C154" s="13">
        <f>'入力(貼付）'!$A157</f>
        <v>0</v>
      </c>
      <c r="D154" s="13">
        <f>'入力(貼付）'!$C$2</f>
        <v>0</v>
      </c>
      <c r="E154" s="20">
        <f>'入力(貼付）'!$E157</f>
        <v>0</v>
      </c>
    </row>
    <row r="155" spans="1:5" ht="13.5">
      <c r="A155" s="13">
        <v>152</v>
      </c>
      <c r="B155" s="13">
        <f>'入力(貼付）'!$B$2</f>
        <v>0</v>
      </c>
      <c r="C155" s="13">
        <f>'入力(貼付）'!$A158</f>
        <v>0</v>
      </c>
      <c r="D155" s="13">
        <f>'入力(貼付）'!$C$2</f>
        <v>0</v>
      </c>
      <c r="E155" s="20">
        <f>'入力(貼付）'!$E158</f>
        <v>0</v>
      </c>
    </row>
    <row r="156" spans="1:5" ht="13.5">
      <c r="A156" s="13">
        <v>153</v>
      </c>
      <c r="B156" s="13">
        <f>'入力(貼付）'!$B$2</f>
        <v>0</v>
      </c>
      <c r="C156" s="13">
        <f>'入力(貼付）'!$A159</f>
        <v>0</v>
      </c>
      <c r="D156" s="13">
        <f>'入力(貼付）'!$C$2</f>
        <v>0</v>
      </c>
      <c r="E156" s="20">
        <f>'入力(貼付）'!$E159</f>
        <v>0</v>
      </c>
    </row>
    <row r="157" spans="1:5" ht="13.5">
      <c r="A157" s="13">
        <v>154</v>
      </c>
      <c r="B157" s="13">
        <f>'入力(貼付）'!$B$2</f>
        <v>0</v>
      </c>
      <c r="C157" s="13">
        <f>'入力(貼付）'!$A160</f>
        <v>0</v>
      </c>
      <c r="D157" s="13">
        <f>'入力(貼付）'!$C$2</f>
        <v>0</v>
      </c>
      <c r="E157" s="20">
        <f>'入力(貼付）'!$E160</f>
        <v>0</v>
      </c>
    </row>
    <row r="158" spans="1:5" ht="13.5">
      <c r="A158" s="13">
        <v>155</v>
      </c>
      <c r="B158" s="13">
        <f>'入力(貼付）'!$B$2</f>
        <v>0</v>
      </c>
      <c r="C158" s="13">
        <f>'入力(貼付）'!$A161</f>
        <v>0</v>
      </c>
      <c r="D158" s="13">
        <f>'入力(貼付）'!$C$2</f>
        <v>0</v>
      </c>
      <c r="E158" s="20">
        <f>'入力(貼付）'!$E161</f>
        <v>0</v>
      </c>
    </row>
    <row r="159" spans="1:5" ht="13.5">
      <c r="A159" s="13">
        <v>156</v>
      </c>
      <c r="B159" s="13">
        <f>'入力(貼付）'!$B$2</f>
        <v>0</v>
      </c>
      <c r="C159" s="13">
        <f>'入力(貼付）'!$A162</f>
        <v>0</v>
      </c>
      <c r="D159" s="13">
        <f>'入力(貼付）'!$C$2</f>
        <v>0</v>
      </c>
      <c r="E159" s="20">
        <f>'入力(貼付）'!$E162</f>
        <v>0</v>
      </c>
    </row>
    <row r="160" spans="1:5" ht="13.5">
      <c r="A160" s="13">
        <v>157</v>
      </c>
      <c r="B160" s="13">
        <f>'入力(貼付）'!$B$2</f>
        <v>0</v>
      </c>
      <c r="C160" s="13">
        <f>'入力(貼付）'!$A163</f>
        <v>0</v>
      </c>
      <c r="D160" s="13">
        <f>'入力(貼付）'!$C$2</f>
        <v>0</v>
      </c>
      <c r="E160" s="20">
        <f>'入力(貼付）'!$E163</f>
        <v>0</v>
      </c>
    </row>
    <row r="161" spans="1:5" ht="13.5">
      <c r="A161" s="13">
        <v>158</v>
      </c>
      <c r="B161" s="13">
        <f>'入力(貼付）'!$B$2</f>
        <v>0</v>
      </c>
      <c r="C161" s="13">
        <f>'入力(貼付）'!$A164</f>
        <v>0</v>
      </c>
      <c r="D161" s="13">
        <f>'入力(貼付）'!$C$2</f>
        <v>0</v>
      </c>
      <c r="E161" s="20">
        <f>'入力(貼付）'!$E164</f>
        <v>0</v>
      </c>
    </row>
    <row r="162" spans="1:5" ht="13.5">
      <c r="A162" s="13">
        <v>159</v>
      </c>
      <c r="B162" s="13">
        <f>'入力(貼付）'!$B$2</f>
        <v>0</v>
      </c>
      <c r="C162" s="13">
        <f>'入力(貼付）'!$A165</f>
        <v>0</v>
      </c>
      <c r="D162" s="13">
        <f>'入力(貼付）'!$C$2</f>
        <v>0</v>
      </c>
      <c r="E162" s="20">
        <f>'入力(貼付）'!$E165</f>
        <v>0</v>
      </c>
    </row>
    <row r="163" spans="1:5" ht="13.5">
      <c r="A163" s="13">
        <v>160</v>
      </c>
      <c r="B163" s="13">
        <f>'入力(貼付）'!$B$2</f>
        <v>0</v>
      </c>
      <c r="C163" s="13">
        <f>'入力(貼付）'!$A166</f>
        <v>0</v>
      </c>
      <c r="D163" s="13">
        <f>'入力(貼付）'!$C$2</f>
        <v>0</v>
      </c>
      <c r="E163" s="20">
        <f>'入力(貼付）'!$E166</f>
        <v>0</v>
      </c>
    </row>
    <row r="164" spans="1:5" ht="13.5">
      <c r="A164" s="13">
        <v>161</v>
      </c>
      <c r="B164" s="13">
        <f>'入力(貼付）'!$B$2</f>
        <v>0</v>
      </c>
      <c r="C164" s="13">
        <f>'入力(貼付）'!$A167</f>
        <v>0</v>
      </c>
      <c r="D164" s="13">
        <f>'入力(貼付）'!$C$2</f>
        <v>0</v>
      </c>
      <c r="E164" s="20">
        <f>'入力(貼付）'!$E167</f>
        <v>0</v>
      </c>
    </row>
    <row r="165" spans="1:5" ht="13.5">
      <c r="A165" s="13">
        <v>162</v>
      </c>
      <c r="B165" s="13">
        <f>'入力(貼付）'!$B$2</f>
        <v>0</v>
      </c>
      <c r="C165" s="13">
        <f>'入力(貼付）'!$A168</f>
        <v>0</v>
      </c>
      <c r="D165" s="13">
        <f>'入力(貼付）'!$C$2</f>
        <v>0</v>
      </c>
      <c r="E165" s="20">
        <f>'入力(貼付）'!$E168</f>
        <v>0</v>
      </c>
    </row>
    <row r="166" spans="1:5" ht="13.5">
      <c r="A166" s="13">
        <v>163</v>
      </c>
      <c r="B166" s="13">
        <f>'入力(貼付）'!$B$2</f>
        <v>0</v>
      </c>
      <c r="C166" s="13">
        <f>'入力(貼付）'!$A169</f>
        <v>0</v>
      </c>
      <c r="D166" s="13">
        <f>'入力(貼付）'!$C$2</f>
        <v>0</v>
      </c>
      <c r="E166" s="20">
        <f>'入力(貼付）'!$E169</f>
        <v>0</v>
      </c>
    </row>
    <row r="167" spans="1:5" ht="13.5">
      <c r="A167" s="13">
        <v>164</v>
      </c>
      <c r="B167" s="13">
        <f>'入力(貼付）'!$B$2</f>
        <v>0</v>
      </c>
      <c r="C167" s="13">
        <f>'入力(貼付）'!$A170</f>
        <v>0</v>
      </c>
      <c r="D167" s="13">
        <f>'入力(貼付）'!$C$2</f>
        <v>0</v>
      </c>
      <c r="E167" s="20">
        <f>'入力(貼付）'!$E170</f>
        <v>0</v>
      </c>
    </row>
    <row r="168" spans="1:5" ht="13.5">
      <c r="A168" s="13">
        <v>165</v>
      </c>
      <c r="B168" s="13">
        <f>'入力(貼付）'!$B$2</f>
        <v>0</v>
      </c>
      <c r="C168" s="13">
        <f>'入力(貼付）'!$A171</f>
        <v>0</v>
      </c>
      <c r="D168" s="13">
        <f>'入力(貼付）'!$C$2</f>
        <v>0</v>
      </c>
      <c r="E168" s="20">
        <f>'入力(貼付）'!$E171</f>
        <v>0</v>
      </c>
    </row>
    <row r="169" spans="1:5" ht="13.5">
      <c r="A169" s="13">
        <v>166</v>
      </c>
      <c r="B169" s="13">
        <f>'入力(貼付）'!$B$2</f>
        <v>0</v>
      </c>
      <c r="C169" s="13">
        <f>'入力(貼付）'!$A172</f>
        <v>0</v>
      </c>
      <c r="D169" s="13">
        <f>'入力(貼付）'!$C$2</f>
        <v>0</v>
      </c>
      <c r="E169" s="20">
        <f>'入力(貼付）'!$E172</f>
        <v>0</v>
      </c>
    </row>
    <row r="170" spans="1:5" ht="13.5">
      <c r="A170" s="13">
        <v>167</v>
      </c>
      <c r="B170" s="13">
        <f>'入力(貼付）'!$B$2</f>
        <v>0</v>
      </c>
      <c r="C170" s="13">
        <f>'入力(貼付）'!$A173</f>
        <v>0</v>
      </c>
      <c r="D170" s="13">
        <f>'入力(貼付）'!$C$2</f>
        <v>0</v>
      </c>
      <c r="E170" s="20">
        <f>'入力(貼付）'!$E173</f>
        <v>0</v>
      </c>
    </row>
    <row r="171" spans="1:5" ht="13.5">
      <c r="A171" s="13">
        <v>168</v>
      </c>
      <c r="B171" s="13">
        <f>'入力(貼付）'!$B$2</f>
        <v>0</v>
      </c>
      <c r="C171" s="13">
        <f>'入力(貼付）'!$A174</f>
        <v>0</v>
      </c>
      <c r="D171" s="13">
        <f>'入力(貼付）'!$C$2</f>
        <v>0</v>
      </c>
      <c r="E171" s="20">
        <f>'入力(貼付）'!$E174</f>
        <v>0</v>
      </c>
    </row>
    <row r="172" spans="1:5" ht="13.5">
      <c r="A172" s="13">
        <v>169</v>
      </c>
      <c r="B172" s="13">
        <f>'入力(貼付）'!$B$2</f>
        <v>0</v>
      </c>
      <c r="C172" s="13">
        <f>'入力(貼付）'!$A175</f>
        <v>0</v>
      </c>
      <c r="D172" s="13">
        <f>'入力(貼付）'!$C$2</f>
        <v>0</v>
      </c>
      <c r="E172" s="20">
        <f>'入力(貼付）'!$E175</f>
        <v>0</v>
      </c>
    </row>
    <row r="173" spans="1:5" ht="13.5">
      <c r="A173" s="13">
        <v>170</v>
      </c>
      <c r="B173" s="13">
        <f>'入力(貼付）'!$B$2</f>
        <v>0</v>
      </c>
      <c r="C173" s="13">
        <f>'入力(貼付）'!$A176</f>
        <v>0</v>
      </c>
      <c r="D173" s="13">
        <f>'入力(貼付）'!$C$2</f>
        <v>0</v>
      </c>
      <c r="E173" s="20">
        <f>'入力(貼付）'!$E176</f>
        <v>0</v>
      </c>
    </row>
    <row r="174" spans="1:5" ht="13.5">
      <c r="A174" s="13">
        <v>171</v>
      </c>
      <c r="B174" s="13">
        <f>'入力(貼付）'!$B$2</f>
        <v>0</v>
      </c>
      <c r="C174" s="13">
        <f>'入力(貼付）'!$A177</f>
        <v>0</v>
      </c>
      <c r="D174" s="13">
        <f>'入力(貼付）'!$C$2</f>
        <v>0</v>
      </c>
      <c r="E174" s="20">
        <f>'入力(貼付）'!$E177</f>
        <v>0</v>
      </c>
    </row>
    <row r="175" spans="1:5" ht="13.5">
      <c r="A175" s="13">
        <v>172</v>
      </c>
      <c r="B175" s="13">
        <f>'入力(貼付）'!$B$2</f>
        <v>0</v>
      </c>
      <c r="C175" s="13">
        <f>'入力(貼付）'!$A178</f>
        <v>0</v>
      </c>
      <c r="D175" s="13">
        <f>'入力(貼付）'!$C$2</f>
        <v>0</v>
      </c>
      <c r="E175" s="20">
        <f>'入力(貼付）'!$E178</f>
        <v>0</v>
      </c>
    </row>
    <row r="176" spans="1:5" ht="13.5">
      <c r="A176" s="13">
        <v>173</v>
      </c>
      <c r="B176" s="13">
        <f>'入力(貼付）'!$B$2</f>
        <v>0</v>
      </c>
      <c r="C176" s="13">
        <f>'入力(貼付）'!$A179</f>
        <v>0</v>
      </c>
      <c r="D176" s="13">
        <f>'入力(貼付）'!$C$2</f>
        <v>0</v>
      </c>
      <c r="E176" s="20">
        <f>'入力(貼付）'!$E179</f>
        <v>0</v>
      </c>
    </row>
    <row r="177" spans="1:5" ht="13.5">
      <c r="A177" s="13">
        <v>174</v>
      </c>
      <c r="B177" s="13">
        <f>'入力(貼付）'!$B$2</f>
        <v>0</v>
      </c>
      <c r="C177" s="13">
        <f>'入力(貼付）'!$A180</f>
        <v>0</v>
      </c>
      <c r="D177" s="13">
        <f>'入力(貼付）'!$C$2</f>
        <v>0</v>
      </c>
      <c r="E177" s="20">
        <f>'入力(貼付）'!$E180</f>
        <v>0</v>
      </c>
    </row>
    <row r="178" spans="1:5" ht="13.5">
      <c r="A178" s="13">
        <v>175</v>
      </c>
      <c r="B178" s="13">
        <f>'入力(貼付）'!$B$2</f>
        <v>0</v>
      </c>
      <c r="C178" s="13">
        <f>'入力(貼付）'!$A181</f>
        <v>0</v>
      </c>
      <c r="D178" s="13">
        <f>'入力(貼付）'!$C$2</f>
        <v>0</v>
      </c>
      <c r="E178" s="20">
        <f>'入力(貼付）'!$E181</f>
        <v>0</v>
      </c>
    </row>
    <row r="179" spans="1:5" ht="13.5">
      <c r="A179" s="13">
        <v>176</v>
      </c>
      <c r="B179" s="13">
        <f>'入力(貼付）'!$B$2</f>
        <v>0</v>
      </c>
      <c r="C179" s="13">
        <f>'入力(貼付）'!$A182</f>
        <v>0</v>
      </c>
      <c r="D179" s="13">
        <f>'入力(貼付）'!$C$2</f>
        <v>0</v>
      </c>
      <c r="E179" s="20">
        <f>'入力(貼付）'!$E182</f>
        <v>0</v>
      </c>
    </row>
    <row r="180" spans="1:5" ht="13.5">
      <c r="A180" s="13">
        <v>177</v>
      </c>
      <c r="B180" s="13">
        <f>'入力(貼付）'!$B$2</f>
        <v>0</v>
      </c>
      <c r="C180" s="13">
        <f>'入力(貼付）'!$A183</f>
        <v>0</v>
      </c>
      <c r="D180" s="13">
        <f>'入力(貼付）'!$C$2</f>
        <v>0</v>
      </c>
      <c r="E180" s="20">
        <f>'入力(貼付）'!$E183</f>
        <v>0</v>
      </c>
    </row>
    <row r="181" spans="1:5" ht="13.5">
      <c r="A181" s="13">
        <v>178</v>
      </c>
      <c r="B181" s="13">
        <f>'入力(貼付）'!$B$2</f>
        <v>0</v>
      </c>
      <c r="C181" s="13">
        <f>'入力(貼付）'!$A184</f>
        <v>0</v>
      </c>
      <c r="D181" s="13">
        <f>'入力(貼付）'!$C$2</f>
        <v>0</v>
      </c>
      <c r="E181" s="20">
        <f>'入力(貼付）'!$E184</f>
        <v>0</v>
      </c>
    </row>
    <row r="182" spans="1:5" ht="13.5">
      <c r="A182" s="13">
        <v>179</v>
      </c>
      <c r="B182" s="13">
        <f>'入力(貼付）'!$B$2</f>
        <v>0</v>
      </c>
      <c r="C182" s="13">
        <f>'入力(貼付）'!$A185</f>
        <v>0</v>
      </c>
      <c r="D182" s="13">
        <f>'入力(貼付）'!$C$2</f>
        <v>0</v>
      </c>
      <c r="E182" s="20">
        <f>'入力(貼付）'!$E185</f>
        <v>0</v>
      </c>
    </row>
    <row r="183" spans="1:5" ht="13.5">
      <c r="A183" s="13">
        <v>180</v>
      </c>
      <c r="B183" s="13">
        <f>'入力(貼付）'!$B$2</f>
        <v>0</v>
      </c>
      <c r="C183" s="13">
        <f>'入力(貼付）'!$A186</f>
        <v>0</v>
      </c>
      <c r="D183" s="13">
        <f>'入力(貼付）'!$C$2</f>
        <v>0</v>
      </c>
      <c r="E183" s="20">
        <f>'入力(貼付）'!$E186</f>
        <v>0</v>
      </c>
    </row>
    <row r="184" spans="1:5" ht="13.5">
      <c r="A184" s="13">
        <v>181</v>
      </c>
      <c r="B184" s="13">
        <f>'入力(貼付）'!$B$2</f>
        <v>0</v>
      </c>
      <c r="C184" s="13">
        <f>'入力(貼付）'!$A187</f>
        <v>0</v>
      </c>
      <c r="D184" s="13">
        <f>'入力(貼付）'!$C$2</f>
        <v>0</v>
      </c>
      <c r="E184" s="20">
        <f>'入力(貼付）'!$E187</f>
        <v>0</v>
      </c>
    </row>
    <row r="185" spans="1:5" ht="13.5">
      <c r="A185" s="13">
        <v>182</v>
      </c>
      <c r="B185" s="13">
        <f>'入力(貼付）'!$B$2</f>
        <v>0</v>
      </c>
      <c r="C185" s="13">
        <f>'入力(貼付）'!$A188</f>
        <v>0</v>
      </c>
      <c r="D185" s="13">
        <f>'入力(貼付）'!$C$2</f>
        <v>0</v>
      </c>
      <c r="E185" s="20">
        <f>'入力(貼付）'!$E188</f>
        <v>0</v>
      </c>
    </row>
    <row r="186" spans="1:5" ht="13.5">
      <c r="A186" s="13">
        <v>183</v>
      </c>
      <c r="B186" s="13">
        <f>'入力(貼付）'!$B$2</f>
        <v>0</v>
      </c>
      <c r="C186" s="13">
        <f>'入力(貼付）'!$A189</f>
        <v>0</v>
      </c>
      <c r="D186" s="13">
        <f>'入力(貼付）'!$C$2</f>
        <v>0</v>
      </c>
      <c r="E186" s="20">
        <f>'入力(貼付）'!$E189</f>
        <v>0</v>
      </c>
    </row>
    <row r="187" spans="1:5" ht="13.5">
      <c r="A187" s="13">
        <v>184</v>
      </c>
      <c r="B187" s="13">
        <f>'入力(貼付）'!$B$2</f>
        <v>0</v>
      </c>
      <c r="C187" s="13">
        <f>'入力(貼付）'!$A190</f>
        <v>0</v>
      </c>
      <c r="D187" s="13">
        <f>'入力(貼付）'!$C$2</f>
        <v>0</v>
      </c>
      <c r="E187" s="20">
        <f>'入力(貼付）'!$E190</f>
        <v>0</v>
      </c>
    </row>
    <row r="188" spans="1:5" ht="13.5">
      <c r="A188" s="13">
        <v>185</v>
      </c>
      <c r="B188" s="13">
        <f>'入力(貼付）'!$B$2</f>
        <v>0</v>
      </c>
      <c r="C188" s="13">
        <f>'入力(貼付）'!$A191</f>
        <v>0</v>
      </c>
      <c r="D188" s="13">
        <f>'入力(貼付）'!$C$2</f>
        <v>0</v>
      </c>
      <c r="E188" s="20">
        <f>'入力(貼付）'!$E191</f>
        <v>0</v>
      </c>
    </row>
    <row r="189" spans="1:5" ht="13.5">
      <c r="A189" s="13">
        <v>186</v>
      </c>
      <c r="B189" s="13">
        <f>'入力(貼付）'!$B$2</f>
        <v>0</v>
      </c>
      <c r="C189" s="13">
        <f>'入力(貼付）'!$A192</f>
        <v>0</v>
      </c>
      <c r="D189" s="13">
        <f>'入力(貼付）'!$C$2</f>
        <v>0</v>
      </c>
      <c r="E189" s="20">
        <f>'入力(貼付）'!$E192</f>
        <v>0</v>
      </c>
    </row>
    <row r="190" spans="1:5" ht="13.5">
      <c r="A190" s="13">
        <v>187</v>
      </c>
      <c r="B190" s="13">
        <f>'入力(貼付）'!$B$2</f>
        <v>0</v>
      </c>
      <c r="C190" s="13">
        <f>'入力(貼付）'!$A193</f>
        <v>0</v>
      </c>
      <c r="D190" s="13">
        <f>'入力(貼付）'!$C$2</f>
        <v>0</v>
      </c>
      <c r="E190" s="20">
        <f>'入力(貼付）'!$E193</f>
        <v>0</v>
      </c>
    </row>
    <row r="191" spans="1:5" ht="13.5">
      <c r="A191" s="13">
        <v>188</v>
      </c>
      <c r="B191" s="13">
        <f>'入力(貼付）'!$B$2</f>
        <v>0</v>
      </c>
      <c r="C191" s="13">
        <f>'入力(貼付）'!$A194</f>
        <v>0</v>
      </c>
      <c r="D191" s="13">
        <f>'入力(貼付）'!$C$2</f>
        <v>0</v>
      </c>
      <c r="E191" s="20">
        <f>'入力(貼付）'!$E194</f>
        <v>0</v>
      </c>
    </row>
    <row r="192" spans="1:5" ht="13.5">
      <c r="A192" s="13">
        <v>189</v>
      </c>
      <c r="B192" s="13">
        <f>'入力(貼付）'!$B$2</f>
        <v>0</v>
      </c>
      <c r="C192" s="13">
        <f>'入力(貼付）'!$A195</f>
        <v>0</v>
      </c>
      <c r="D192" s="13">
        <f>'入力(貼付）'!$C$2</f>
        <v>0</v>
      </c>
      <c r="E192" s="20">
        <f>'入力(貼付）'!$E195</f>
        <v>0</v>
      </c>
    </row>
    <row r="193" spans="1:5" ht="13.5">
      <c r="A193" s="13">
        <v>190</v>
      </c>
      <c r="B193" s="13">
        <f>'入力(貼付）'!$B$2</f>
        <v>0</v>
      </c>
      <c r="C193" s="13">
        <f>'入力(貼付）'!$A196</f>
        <v>0</v>
      </c>
      <c r="D193" s="13">
        <f>'入力(貼付）'!$C$2</f>
        <v>0</v>
      </c>
      <c r="E193" s="20">
        <f>'入力(貼付）'!$E196</f>
        <v>0</v>
      </c>
    </row>
    <row r="194" spans="1:5" ht="13.5">
      <c r="A194" s="13">
        <v>191</v>
      </c>
      <c r="B194" s="13">
        <f>'入力(貼付）'!$B$2</f>
        <v>0</v>
      </c>
      <c r="C194" s="13">
        <f>'入力(貼付）'!$A197</f>
        <v>0</v>
      </c>
      <c r="D194" s="13">
        <f>'入力(貼付）'!$C$2</f>
        <v>0</v>
      </c>
      <c r="E194" s="20">
        <f>'入力(貼付）'!$E197</f>
        <v>0</v>
      </c>
    </row>
    <row r="195" spans="1:5" ht="13.5">
      <c r="A195" s="13">
        <v>192</v>
      </c>
      <c r="B195" s="13">
        <f>'入力(貼付）'!$B$2</f>
        <v>0</v>
      </c>
      <c r="C195" s="13">
        <f>'入力(貼付）'!$A198</f>
        <v>0</v>
      </c>
      <c r="D195" s="13">
        <f>'入力(貼付）'!$C$2</f>
        <v>0</v>
      </c>
      <c r="E195" s="20">
        <f>'入力(貼付）'!$E198</f>
        <v>0</v>
      </c>
    </row>
    <row r="196" spans="1:5" ht="13.5">
      <c r="A196" s="13">
        <v>193</v>
      </c>
      <c r="B196" s="13">
        <f>'入力(貼付）'!$B$2</f>
        <v>0</v>
      </c>
      <c r="C196" s="13">
        <f>'入力(貼付）'!$A199</f>
        <v>0</v>
      </c>
      <c r="D196" s="13">
        <f>'入力(貼付）'!$C$2</f>
        <v>0</v>
      </c>
      <c r="E196" s="20">
        <f>'入力(貼付）'!$E199</f>
        <v>0</v>
      </c>
    </row>
    <row r="197" spans="1:5" ht="13.5">
      <c r="A197" s="13">
        <v>194</v>
      </c>
      <c r="B197" s="13">
        <f>'入力(貼付）'!$B$2</f>
        <v>0</v>
      </c>
      <c r="C197" s="13">
        <f>'入力(貼付）'!$A200</f>
        <v>0</v>
      </c>
      <c r="D197" s="13">
        <f>'入力(貼付）'!$C$2</f>
        <v>0</v>
      </c>
      <c r="E197" s="20">
        <f>'入力(貼付）'!$E200</f>
        <v>0</v>
      </c>
    </row>
    <row r="198" spans="1:5" ht="13.5">
      <c r="A198" s="13">
        <v>195</v>
      </c>
      <c r="B198" s="13">
        <f>'入力(貼付）'!$B$2</f>
        <v>0</v>
      </c>
      <c r="C198" s="13">
        <f>'入力(貼付）'!$A201</f>
        <v>0</v>
      </c>
      <c r="D198" s="13">
        <f>'入力(貼付）'!$C$2</f>
        <v>0</v>
      </c>
      <c r="E198" s="20">
        <f>'入力(貼付）'!$E201</f>
        <v>0</v>
      </c>
    </row>
    <row r="199" spans="1:5" ht="13.5">
      <c r="A199" s="13">
        <v>196</v>
      </c>
      <c r="B199" s="13">
        <f>'入力(貼付）'!$B$2</f>
        <v>0</v>
      </c>
      <c r="C199" s="13">
        <f>'入力(貼付）'!$A202</f>
        <v>0</v>
      </c>
      <c r="D199" s="13">
        <f>'入力(貼付）'!$C$2</f>
        <v>0</v>
      </c>
      <c r="E199" s="20">
        <f>'入力(貼付）'!$E202</f>
        <v>0</v>
      </c>
    </row>
    <row r="200" spans="1:5" ht="13.5">
      <c r="A200" s="13">
        <v>197</v>
      </c>
      <c r="B200" s="13">
        <f>'入力(貼付）'!$B$2</f>
        <v>0</v>
      </c>
      <c r="C200" s="13">
        <f>'入力(貼付）'!$A203</f>
        <v>0</v>
      </c>
      <c r="D200" s="13">
        <f>'入力(貼付）'!$C$2</f>
        <v>0</v>
      </c>
      <c r="E200" s="20">
        <f>'入力(貼付）'!$E203</f>
        <v>0</v>
      </c>
    </row>
    <row r="201" spans="1:5" ht="13.5">
      <c r="A201" s="13">
        <v>198</v>
      </c>
      <c r="B201" s="13">
        <f>'入力(貼付）'!$B$2</f>
        <v>0</v>
      </c>
      <c r="C201" s="13">
        <f>'入力(貼付）'!$A204</f>
        <v>0</v>
      </c>
      <c r="D201" s="13">
        <f>'入力(貼付）'!$C$2</f>
        <v>0</v>
      </c>
      <c r="E201" s="20">
        <f>'入力(貼付）'!$E204</f>
        <v>0</v>
      </c>
    </row>
    <row r="202" spans="1:5" ht="13.5">
      <c r="A202" s="13">
        <v>199</v>
      </c>
      <c r="B202" s="13">
        <f>'入力(貼付）'!$B$2</f>
        <v>0</v>
      </c>
      <c r="C202" s="13">
        <f>'入力(貼付）'!$A205</f>
        <v>0</v>
      </c>
      <c r="D202" s="13">
        <f>'入力(貼付）'!$C$2</f>
        <v>0</v>
      </c>
      <c r="E202" s="20">
        <f>'入力(貼付）'!$E205</f>
        <v>0</v>
      </c>
    </row>
    <row r="203" spans="1:5" ht="13.5">
      <c r="A203" s="13">
        <v>200</v>
      </c>
      <c r="B203" s="13">
        <f>'入力(貼付）'!$B$2</f>
        <v>0</v>
      </c>
      <c r="C203" s="13">
        <f>'入力(貼付）'!$A206</f>
        <v>0</v>
      </c>
      <c r="D203" s="13">
        <f>'入力(貼付）'!$C$2</f>
        <v>0</v>
      </c>
      <c r="E203" s="20">
        <f>'入力(貼付）'!$E206</f>
        <v>0</v>
      </c>
    </row>
    <row r="204" spans="1:5" ht="13.5">
      <c r="A204" s="13">
        <v>201</v>
      </c>
      <c r="B204" s="13">
        <f>'入力(貼付）'!$B$2</f>
        <v>0</v>
      </c>
      <c r="C204" s="13">
        <f>'入力(貼付）'!$A207</f>
        <v>0</v>
      </c>
      <c r="D204" s="13">
        <f>'入力(貼付）'!$C$2</f>
        <v>0</v>
      </c>
      <c r="E204" s="20">
        <f>'入力(貼付）'!$E207</f>
        <v>0</v>
      </c>
    </row>
    <row r="205" spans="1:5" ht="13.5">
      <c r="A205" s="13">
        <v>202</v>
      </c>
      <c r="B205" s="13">
        <f>'入力(貼付）'!$B$2</f>
        <v>0</v>
      </c>
      <c r="C205" s="13">
        <f>'入力(貼付）'!$A208</f>
        <v>0</v>
      </c>
      <c r="D205" s="13">
        <f>'入力(貼付）'!$C$2</f>
        <v>0</v>
      </c>
      <c r="E205" s="20">
        <f>'入力(貼付）'!$E208</f>
        <v>0</v>
      </c>
    </row>
    <row r="206" spans="1:5" ht="13.5">
      <c r="A206" s="13">
        <v>203</v>
      </c>
      <c r="B206" s="13">
        <f>'入力(貼付）'!$B$2</f>
        <v>0</v>
      </c>
      <c r="C206" s="13">
        <f>'入力(貼付）'!$A209</f>
        <v>0</v>
      </c>
      <c r="D206" s="13">
        <f>'入力(貼付）'!$C$2</f>
        <v>0</v>
      </c>
      <c r="E206" s="20">
        <f>'入力(貼付）'!$E209</f>
        <v>0</v>
      </c>
    </row>
    <row r="207" spans="1:5" ht="13.5">
      <c r="A207" s="13">
        <v>204</v>
      </c>
      <c r="B207" s="13">
        <f>'入力(貼付）'!$B$2</f>
        <v>0</v>
      </c>
      <c r="C207" s="13">
        <f>'入力(貼付）'!$A210</f>
        <v>0</v>
      </c>
      <c r="D207" s="13">
        <f>'入力(貼付）'!$C$2</f>
        <v>0</v>
      </c>
      <c r="E207" s="20">
        <f>'入力(貼付）'!$E210</f>
        <v>0</v>
      </c>
    </row>
    <row r="208" spans="1:5" ht="13.5">
      <c r="A208" s="13">
        <v>205</v>
      </c>
      <c r="B208" s="13">
        <f>'入力(貼付）'!$B$2</f>
        <v>0</v>
      </c>
      <c r="C208" s="13">
        <f>'入力(貼付）'!$A211</f>
        <v>0</v>
      </c>
      <c r="D208" s="13">
        <f>'入力(貼付）'!$C$2</f>
        <v>0</v>
      </c>
      <c r="E208" s="20">
        <f>'入力(貼付）'!$E211</f>
        <v>0</v>
      </c>
    </row>
    <row r="209" spans="1:5" ht="13.5">
      <c r="A209" s="13">
        <v>206</v>
      </c>
      <c r="B209" s="13">
        <f>'入力(貼付）'!$B$2</f>
        <v>0</v>
      </c>
      <c r="C209" s="13">
        <f>'入力(貼付）'!$A212</f>
        <v>0</v>
      </c>
      <c r="D209" s="13">
        <f>'入力(貼付）'!$C$2</f>
        <v>0</v>
      </c>
      <c r="E209" s="20">
        <f>'入力(貼付）'!$E212</f>
        <v>0</v>
      </c>
    </row>
    <row r="210" spans="1:5" ht="13.5">
      <c r="A210" s="13">
        <v>207</v>
      </c>
      <c r="B210" s="13">
        <f>'入力(貼付）'!$B$2</f>
        <v>0</v>
      </c>
      <c r="C210" s="13">
        <f>'入力(貼付）'!$A213</f>
        <v>0</v>
      </c>
      <c r="D210" s="13">
        <f>'入力(貼付）'!$C$2</f>
        <v>0</v>
      </c>
      <c r="E210" s="20">
        <f>'入力(貼付）'!$E213</f>
        <v>0</v>
      </c>
    </row>
    <row r="211" spans="1:5" ht="13.5">
      <c r="A211" s="13">
        <v>208</v>
      </c>
      <c r="B211" s="13">
        <f>'入力(貼付）'!$B$2</f>
        <v>0</v>
      </c>
      <c r="C211" s="13">
        <f>'入力(貼付）'!$A214</f>
        <v>0</v>
      </c>
      <c r="D211" s="13">
        <f>'入力(貼付）'!$C$2</f>
        <v>0</v>
      </c>
      <c r="E211" s="20">
        <f>'入力(貼付）'!$E214</f>
        <v>0</v>
      </c>
    </row>
    <row r="212" spans="1:5" ht="13.5">
      <c r="A212" s="13">
        <v>209</v>
      </c>
      <c r="B212" s="13">
        <f>'入力(貼付）'!$B$2</f>
        <v>0</v>
      </c>
      <c r="C212" s="13">
        <f>'入力(貼付）'!$A215</f>
        <v>0</v>
      </c>
      <c r="D212" s="13">
        <f>'入力(貼付）'!$C$2</f>
        <v>0</v>
      </c>
      <c r="E212" s="20">
        <f>'入力(貼付）'!$E215</f>
        <v>0</v>
      </c>
    </row>
    <row r="213" spans="1:5" ht="13.5">
      <c r="A213" s="13">
        <v>210</v>
      </c>
      <c r="B213" s="13">
        <f>'入力(貼付）'!$B$2</f>
        <v>0</v>
      </c>
      <c r="C213" s="13">
        <f>'入力(貼付）'!$A216</f>
        <v>0</v>
      </c>
      <c r="D213" s="13">
        <f>'入力(貼付）'!$C$2</f>
        <v>0</v>
      </c>
      <c r="E213" s="20">
        <f>'入力(貼付）'!$E216</f>
        <v>0</v>
      </c>
    </row>
    <row r="214" spans="1:5" ht="13.5">
      <c r="A214" s="13">
        <v>211</v>
      </c>
      <c r="B214" s="13">
        <f>'入力(貼付）'!$B$2</f>
        <v>0</v>
      </c>
      <c r="C214" s="13">
        <f>'入力(貼付）'!$A217</f>
        <v>0</v>
      </c>
      <c r="D214" s="13">
        <f>'入力(貼付）'!$C$2</f>
        <v>0</v>
      </c>
      <c r="E214" s="20">
        <f>'入力(貼付）'!$E217</f>
        <v>0</v>
      </c>
    </row>
    <row r="215" spans="1:5" ht="13.5">
      <c r="A215" s="13">
        <v>212</v>
      </c>
      <c r="B215" s="13">
        <f>'入力(貼付）'!$B$2</f>
        <v>0</v>
      </c>
      <c r="C215" s="13">
        <f>'入力(貼付）'!$A218</f>
        <v>0</v>
      </c>
      <c r="D215" s="13">
        <f>'入力(貼付）'!$C$2</f>
        <v>0</v>
      </c>
      <c r="E215" s="20">
        <f>'入力(貼付）'!$E218</f>
        <v>0</v>
      </c>
    </row>
    <row r="216" spans="1:5" ht="13.5">
      <c r="A216" s="13">
        <v>213</v>
      </c>
      <c r="B216" s="13">
        <f>'入力(貼付）'!$B$2</f>
        <v>0</v>
      </c>
      <c r="C216" s="13">
        <f>'入力(貼付）'!$A219</f>
        <v>0</v>
      </c>
      <c r="D216" s="13">
        <f>'入力(貼付）'!$C$2</f>
        <v>0</v>
      </c>
      <c r="E216" s="20">
        <f>'入力(貼付）'!$E219</f>
        <v>0</v>
      </c>
    </row>
    <row r="217" spans="1:5" ht="13.5">
      <c r="A217" s="13">
        <v>214</v>
      </c>
      <c r="B217" s="13">
        <f>'入力(貼付）'!$B$2</f>
        <v>0</v>
      </c>
      <c r="C217" s="13">
        <f>'入力(貼付）'!$A220</f>
        <v>0</v>
      </c>
      <c r="D217" s="13">
        <f>'入力(貼付）'!$C$2</f>
        <v>0</v>
      </c>
      <c r="E217" s="20">
        <f>'入力(貼付）'!$E220</f>
        <v>0</v>
      </c>
    </row>
    <row r="218" spans="1:5" ht="13.5">
      <c r="A218" s="13">
        <v>215</v>
      </c>
      <c r="B218" s="13">
        <f>'入力(貼付）'!$B$2</f>
        <v>0</v>
      </c>
      <c r="C218" s="13">
        <f>'入力(貼付）'!$A221</f>
        <v>0</v>
      </c>
      <c r="D218" s="13">
        <f>'入力(貼付）'!$C$2</f>
        <v>0</v>
      </c>
      <c r="E218" s="20">
        <f>'入力(貼付）'!$E221</f>
        <v>0</v>
      </c>
    </row>
    <row r="219" spans="1:5" ht="13.5">
      <c r="A219" s="13">
        <v>216</v>
      </c>
      <c r="B219" s="13">
        <f>'入力(貼付）'!$B$2</f>
        <v>0</v>
      </c>
      <c r="C219" s="13">
        <f>'入力(貼付）'!$A222</f>
        <v>0</v>
      </c>
      <c r="D219" s="13">
        <f>'入力(貼付）'!$C$2</f>
        <v>0</v>
      </c>
      <c r="E219" s="20">
        <f>'入力(貼付）'!$E222</f>
        <v>0</v>
      </c>
    </row>
    <row r="220" spans="1:5" ht="13.5">
      <c r="A220" s="13">
        <v>217</v>
      </c>
      <c r="B220" s="13">
        <f>'入力(貼付）'!$B$2</f>
        <v>0</v>
      </c>
      <c r="C220" s="13">
        <f>'入力(貼付）'!$A223</f>
        <v>0</v>
      </c>
      <c r="D220" s="13">
        <f>'入力(貼付）'!$C$2</f>
        <v>0</v>
      </c>
      <c r="E220" s="20">
        <f>'入力(貼付）'!$E223</f>
        <v>0</v>
      </c>
    </row>
    <row r="221" spans="1:5" ht="13.5">
      <c r="A221" s="13">
        <v>218</v>
      </c>
      <c r="B221" s="13">
        <f>'入力(貼付）'!$B$2</f>
        <v>0</v>
      </c>
      <c r="C221" s="13">
        <f>'入力(貼付）'!$A224</f>
        <v>0</v>
      </c>
      <c r="D221" s="13">
        <f>'入力(貼付）'!$C$2</f>
        <v>0</v>
      </c>
      <c r="E221" s="20">
        <f>'入力(貼付）'!$E224</f>
        <v>0</v>
      </c>
    </row>
    <row r="222" spans="1:5" ht="13.5">
      <c r="A222" s="13">
        <v>219</v>
      </c>
      <c r="B222" s="13">
        <f>'入力(貼付）'!$B$2</f>
        <v>0</v>
      </c>
      <c r="C222" s="13">
        <f>'入力(貼付）'!$A225</f>
        <v>0</v>
      </c>
      <c r="D222" s="13">
        <f>'入力(貼付）'!$C$2</f>
        <v>0</v>
      </c>
      <c r="E222" s="20">
        <f>'入力(貼付）'!$E225</f>
        <v>0</v>
      </c>
    </row>
    <row r="223" spans="1:5" ht="13.5">
      <c r="A223" s="13">
        <v>220</v>
      </c>
      <c r="B223" s="13">
        <f>'入力(貼付）'!$B$2</f>
        <v>0</v>
      </c>
      <c r="C223" s="13">
        <f>'入力(貼付）'!$A226</f>
        <v>0</v>
      </c>
      <c r="D223" s="13">
        <f>'入力(貼付）'!$C$2</f>
        <v>0</v>
      </c>
      <c r="E223" s="20">
        <f>'入力(貼付）'!$E226</f>
        <v>0</v>
      </c>
    </row>
    <row r="224" spans="1:5" ht="13.5">
      <c r="A224" s="13">
        <v>221</v>
      </c>
      <c r="B224" s="13">
        <f>'入力(貼付）'!$B$2</f>
        <v>0</v>
      </c>
      <c r="C224" s="13">
        <f>'入力(貼付）'!$A227</f>
        <v>0</v>
      </c>
      <c r="D224" s="13">
        <f>'入力(貼付）'!$C$2</f>
        <v>0</v>
      </c>
      <c r="E224" s="20">
        <f>'入力(貼付）'!$E227</f>
        <v>0</v>
      </c>
    </row>
    <row r="225" spans="1:5" ht="13.5">
      <c r="A225" s="13">
        <v>222</v>
      </c>
      <c r="B225" s="13">
        <f>'入力(貼付）'!$B$2</f>
        <v>0</v>
      </c>
      <c r="C225" s="13">
        <f>'入力(貼付）'!$A228</f>
        <v>0</v>
      </c>
      <c r="D225" s="13">
        <f>'入力(貼付）'!$C$2</f>
        <v>0</v>
      </c>
      <c r="E225" s="20">
        <f>'入力(貼付）'!$E228</f>
        <v>0</v>
      </c>
    </row>
    <row r="226" spans="1:5" ht="13.5">
      <c r="A226" s="13">
        <v>223</v>
      </c>
      <c r="B226" s="13">
        <f>'入力(貼付）'!$B$2</f>
        <v>0</v>
      </c>
      <c r="C226" s="13">
        <f>'入力(貼付）'!$A229</f>
        <v>0</v>
      </c>
      <c r="D226" s="13">
        <f>'入力(貼付）'!$C$2</f>
        <v>0</v>
      </c>
      <c r="E226" s="20">
        <f>'入力(貼付）'!$E229</f>
        <v>0</v>
      </c>
    </row>
    <row r="227" spans="1:5" ht="13.5">
      <c r="A227" s="13">
        <v>224</v>
      </c>
      <c r="B227" s="13">
        <f>'入力(貼付）'!$B$2</f>
        <v>0</v>
      </c>
      <c r="C227" s="13">
        <f>'入力(貼付）'!$A230</f>
        <v>0</v>
      </c>
      <c r="D227" s="13">
        <f>'入力(貼付）'!$C$2</f>
        <v>0</v>
      </c>
      <c r="E227" s="20">
        <f>'入力(貼付）'!$E230</f>
        <v>0</v>
      </c>
    </row>
    <row r="228" spans="1:5" ht="13.5">
      <c r="A228" s="13">
        <v>225</v>
      </c>
      <c r="B228" s="13">
        <f>'入力(貼付）'!$B$2</f>
        <v>0</v>
      </c>
      <c r="C228" s="13">
        <f>'入力(貼付）'!$A231</f>
        <v>0</v>
      </c>
      <c r="D228" s="13">
        <f>'入力(貼付）'!$C$2</f>
        <v>0</v>
      </c>
      <c r="E228" s="20">
        <f>'入力(貼付）'!$E231</f>
        <v>0</v>
      </c>
    </row>
    <row r="229" spans="1:5" ht="13.5">
      <c r="A229" s="13">
        <v>226</v>
      </c>
      <c r="B229" s="13">
        <f>'入力(貼付）'!$B$2</f>
        <v>0</v>
      </c>
      <c r="C229" s="13">
        <f>'入力(貼付）'!$A232</f>
        <v>0</v>
      </c>
      <c r="D229" s="13">
        <f>'入力(貼付）'!$C$2</f>
        <v>0</v>
      </c>
      <c r="E229" s="20">
        <f>'入力(貼付）'!$E232</f>
        <v>0</v>
      </c>
    </row>
    <row r="230" spans="1:5" ht="13.5">
      <c r="A230" s="13">
        <v>227</v>
      </c>
      <c r="B230" s="13">
        <f>'入力(貼付）'!$B$2</f>
        <v>0</v>
      </c>
      <c r="C230" s="13">
        <f>'入力(貼付）'!$A233</f>
        <v>0</v>
      </c>
      <c r="D230" s="13">
        <f>'入力(貼付）'!$C$2</f>
        <v>0</v>
      </c>
      <c r="E230" s="20">
        <f>'入力(貼付）'!$E233</f>
        <v>0</v>
      </c>
    </row>
    <row r="231" spans="1:5" ht="13.5">
      <c r="A231" s="13">
        <v>228</v>
      </c>
      <c r="B231" s="13">
        <f>'入力(貼付）'!$B$2</f>
        <v>0</v>
      </c>
      <c r="C231" s="13">
        <f>'入力(貼付）'!$A234</f>
        <v>0</v>
      </c>
      <c r="D231" s="13">
        <f>'入力(貼付）'!$C$2</f>
        <v>0</v>
      </c>
      <c r="E231" s="20">
        <f>'入力(貼付）'!$E234</f>
        <v>0</v>
      </c>
    </row>
    <row r="232" spans="1:5" ht="13.5">
      <c r="A232" s="13">
        <v>229</v>
      </c>
      <c r="B232" s="13">
        <f>'入力(貼付）'!$B$2</f>
        <v>0</v>
      </c>
      <c r="C232" s="13">
        <f>'入力(貼付）'!$A235</f>
        <v>0</v>
      </c>
      <c r="D232" s="13">
        <f>'入力(貼付）'!$C$2</f>
        <v>0</v>
      </c>
      <c r="E232" s="20">
        <f>'入力(貼付）'!$E235</f>
        <v>0</v>
      </c>
    </row>
    <row r="233" spans="1:5" ht="13.5">
      <c r="A233" s="13">
        <v>230</v>
      </c>
      <c r="B233" s="13">
        <f>'入力(貼付）'!$B$2</f>
        <v>0</v>
      </c>
      <c r="C233" s="13">
        <f>'入力(貼付）'!$A236</f>
        <v>0</v>
      </c>
      <c r="D233" s="13">
        <f>'入力(貼付）'!$C$2</f>
        <v>0</v>
      </c>
      <c r="E233" s="20">
        <f>'入力(貼付）'!$E236</f>
        <v>0</v>
      </c>
    </row>
    <row r="234" spans="1:5" ht="13.5">
      <c r="A234" s="13">
        <v>231</v>
      </c>
      <c r="B234" s="13">
        <f>'入力(貼付）'!$B$2</f>
        <v>0</v>
      </c>
      <c r="C234" s="13">
        <f>'入力(貼付）'!$A237</f>
        <v>0</v>
      </c>
      <c r="D234" s="13">
        <f>'入力(貼付）'!$C$2</f>
        <v>0</v>
      </c>
      <c r="E234" s="20">
        <f>'入力(貼付）'!$E237</f>
        <v>0</v>
      </c>
    </row>
    <row r="235" spans="1:5" ht="13.5">
      <c r="A235" s="13">
        <v>232</v>
      </c>
      <c r="B235" s="13">
        <f>'入力(貼付）'!$B$2</f>
        <v>0</v>
      </c>
      <c r="C235" s="13">
        <f>'入力(貼付）'!$A238</f>
        <v>0</v>
      </c>
      <c r="D235" s="13">
        <f>'入力(貼付）'!$C$2</f>
        <v>0</v>
      </c>
      <c r="E235" s="20">
        <f>'入力(貼付）'!$E238</f>
        <v>0</v>
      </c>
    </row>
    <row r="236" spans="1:5" ht="13.5">
      <c r="A236" s="13">
        <v>233</v>
      </c>
      <c r="B236" s="13">
        <f>'入力(貼付）'!$B$2</f>
        <v>0</v>
      </c>
      <c r="C236" s="13">
        <f>'入力(貼付）'!$A239</f>
        <v>0</v>
      </c>
      <c r="D236" s="13">
        <f>'入力(貼付）'!$C$2</f>
        <v>0</v>
      </c>
      <c r="E236" s="20">
        <f>'入力(貼付）'!$E239</f>
        <v>0</v>
      </c>
    </row>
    <row r="237" spans="1:5" ht="13.5">
      <c r="A237" s="13">
        <v>234</v>
      </c>
      <c r="B237" s="13">
        <f>'入力(貼付）'!$B$2</f>
        <v>0</v>
      </c>
      <c r="C237" s="13">
        <f>'入力(貼付）'!$A240</f>
        <v>0</v>
      </c>
      <c r="D237" s="13">
        <f>'入力(貼付）'!$C$2</f>
        <v>0</v>
      </c>
      <c r="E237" s="20">
        <f>'入力(貼付）'!$E240</f>
        <v>0</v>
      </c>
    </row>
    <row r="238" spans="1:5" ht="13.5">
      <c r="A238" s="13">
        <v>235</v>
      </c>
      <c r="B238" s="13">
        <f>'入力(貼付）'!$B$2</f>
        <v>0</v>
      </c>
      <c r="C238" s="13">
        <f>'入力(貼付）'!$A241</f>
        <v>0</v>
      </c>
      <c r="D238" s="13">
        <f>'入力(貼付）'!$C$2</f>
        <v>0</v>
      </c>
      <c r="E238" s="20">
        <f>'入力(貼付）'!$E241</f>
        <v>0</v>
      </c>
    </row>
    <row r="239" spans="1:5" ht="13.5">
      <c r="A239" s="13">
        <v>236</v>
      </c>
      <c r="B239" s="13">
        <f>'入力(貼付）'!$B$2</f>
        <v>0</v>
      </c>
      <c r="C239" s="13">
        <f>'入力(貼付）'!$A242</f>
        <v>0</v>
      </c>
      <c r="D239" s="13">
        <f>'入力(貼付）'!$C$2</f>
        <v>0</v>
      </c>
      <c r="E239" s="20">
        <f>'入力(貼付）'!$E242</f>
        <v>0</v>
      </c>
    </row>
    <row r="240" spans="1:5" ht="13.5">
      <c r="A240" s="13">
        <v>237</v>
      </c>
      <c r="B240" s="13">
        <f>'入力(貼付）'!$B$2</f>
        <v>0</v>
      </c>
      <c r="C240" s="13">
        <f>'入力(貼付）'!$A243</f>
        <v>0</v>
      </c>
      <c r="D240" s="13">
        <f>'入力(貼付）'!$C$2</f>
        <v>0</v>
      </c>
      <c r="E240" s="20">
        <f>'入力(貼付）'!$E243</f>
        <v>0</v>
      </c>
    </row>
    <row r="241" spans="1:5" ht="13.5">
      <c r="A241" s="13">
        <v>238</v>
      </c>
      <c r="B241" s="13">
        <f>'入力(貼付）'!$B$2</f>
        <v>0</v>
      </c>
      <c r="C241" s="13">
        <f>'入力(貼付）'!$A244</f>
        <v>0</v>
      </c>
      <c r="D241" s="13">
        <f>'入力(貼付）'!$C$2</f>
        <v>0</v>
      </c>
      <c r="E241" s="20">
        <f>'入力(貼付）'!$E244</f>
        <v>0</v>
      </c>
    </row>
    <row r="242" spans="1:5" ht="13.5">
      <c r="A242" s="13">
        <v>239</v>
      </c>
      <c r="B242" s="13">
        <f>'入力(貼付）'!$B$2</f>
        <v>0</v>
      </c>
      <c r="C242" s="13">
        <f>'入力(貼付）'!$A245</f>
        <v>0</v>
      </c>
      <c r="D242" s="13">
        <f>'入力(貼付）'!$C$2</f>
        <v>0</v>
      </c>
      <c r="E242" s="20">
        <f>'入力(貼付）'!$E245</f>
        <v>0</v>
      </c>
    </row>
    <row r="243" spans="1:5" ht="13.5">
      <c r="A243" s="13">
        <v>240</v>
      </c>
      <c r="B243" s="13">
        <f>'入力(貼付）'!$B$2</f>
        <v>0</v>
      </c>
      <c r="C243" s="13">
        <f>'入力(貼付）'!$A246</f>
        <v>0</v>
      </c>
      <c r="D243" s="13">
        <f>'入力(貼付）'!$C$2</f>
        <v>0</v>
      </c>
      <c r="E243" s="20">
        <f>'入力(貼付）'!$E246</f>
        <v>0</v>
      </c>
    </row>
    <row r="244" spans="1:5" ht="13.5">
      <c r="A244" s="13">
        <v>241</v>
      </c>
      <c r="B244" s="13">
        <f>'入力(貼付）'!$B$2</f>
        <v>0</v>
      </c>
      <c r="C244" s="13">
        <f>'入力(貼付）'!$A247</f>
        <v>0</v>
      </c>
      <c r="D244" s="13">
        <f>'入力(貼付）'!$C$2</f>
        <v>0</v>
      </c>
      <c r="E244" s="20">
        <f>'入力(貼付）'!$E247</f>
        <v>0</v>
      </c>
    </row>
    <row r="245" spans="1:5" ht="13.5">
      <c r="A245" s="13">
        <v>242</v>
      </c>
      <c r="B245" s="13">
        <f>'入力(貼付）'!$B$2</f>
        <v>0</v>
      </c>
      <c r="C245" s="13">
        <f>'入力(貼付）'!$A248</f>
        <v>0</v>
      </c>
      <c r="D245" s="13">
        <f>'入力(貼付）'!$C$2</f>
        <v>0</v>
      </c>
      <c r="E245" s="20">
        <f>'入力(貼付）'!$E248</f>
        <v>0</v>
      </c>
    </row>
    <row r="246" spans="1:5" ht="13.5">
      <c r="A246" s="13">
        <v>243</v>
      </c>
      <c r="B246" s="13">
        <f>'入力(貼付）'!$B$2</f>
        <v>0</v>
      </c>
      <c r="C246" s="13">
        <f>'入力(貼付）'!$A249</f>
        <v>0</v>
      </c>
      <c r="D246" s="13">
        <f>'入力(貼付）'!$C$2</f>
        <v>0</v>
      </c>
      <c r="E246" s="20">
        <f>'入力(貼付）'!$E249</f>
        <v>0</v>
      </c>
    </row>
    <row r="247" spans="1:5" ht="13.5">
      <c r="A247" s="13">
        <v>244</v>
      </c>
      <c r="B247" s="13">
        <f>'入力(貼付）'!$B$2</f>
        <v>0</v>
      </c>
      <c r="C247" s="13">
        <f>'入力(貼付）'!$A250</f>
        <v>0</v>
      </c>
      <c r="D247" s="13">
        <f>'入力(貼付）'!$C$2</f>
        <v>0</v>
      </c>
      <c r="E247" s="20">
        <f>'入力(貼付）'!$E250</f>
        <v>0</v>
      </c>
    </row>
    <row r="248" spans="1:5" ht="13.5">
      <c r="A248" s="13">
        <v>245</v>
      </c>
      <c r="B248" s="13">
        <f>'入力(貼付）'!$B$2</f>
        <v>0</v>
      </c>
      <c r="C248" s="13">
        <f>'入力(貼付）'!$A251</f>
        <v>0</v>
      </c>
      <c r="D248" s="13">
        <f>'入力(貼付）'!$C$2</f>
        <v>0</v>
      </c>
      <c r="E248" s="20">
        <f>'入力(貼付）'!$E251</f>
        <v>0</v>
      </c>
    </row>
    <row r="249" spans="1:5" ht="13.5">
      <c r="A249" s="13">
        <v>246</v>
      </c>
      <c r="B249" s="13">
        <f>'入力(貼付）'!$B$2</f>
        <v>0</v>
      </c>
      <c r="C249" s="13">
        <f>'入力(貼付）'!$A252</f>
        <v>0</v>
      </c>
      <c r="D249" s="13">
        <f>'入力(貼付）'!$C$2</f>
        <v>0</v>
      </c>
      <c r="E249" s="20">
        <f>'入力(貼付）'!$E252</f>
        <v>0</v>
      </c>
    </row>
    <row r="250" spans="1:5" ht="13.5">
      <c r="A250" s="13">
        <v>247</v>
      </c>
      <c r="B250" s="13">
        <f>'入力(貼付）'!$B$2</f>
        <v>0</v>
      </c>
      <c r="C250" s="13">
        <f>'入力(貼付）'!$A253</f>
        <v>0</v>
      </c>
      <c r="D250" s="13">
        <f>'入力(貼付）'!$C$2</f>
        <v>0</v>
      </c>
      <c r="E250" s="20">
        <f>'入力(貼付）'!$E253</f>
        <v>0</v>
      </c>
    </row>
    <row r="251" spans="1:5" ht="13.5">
      <c r="A251" s="13">
        <v>248</v>
      </c>
      <c r="B251" s="13">
        <f>'入力(貼付）'!$B$2</f>
        <v>0</v>
      </c>
      <c r="C251" s="13">
        <f>'入力(貼付）'!$A254</f>
        <v>0</v>
      </c>
      <c r="D251" s="13">
        <f>'入力(貼付）'!$C$2</f>
        <v>0</v>
      </c>
      <c r="E251" s="20">
        <f>'入力(貼付）'!$E254</f>
        <v>0</v>
      </c>
    </row>
    <row r="252" spans="1:5" ht="13.5">
      <c r="A252" s="13">
        <v>249</v>
      </c>
      <c r="B252" s="13">
        <f>'入力(貼付）'!$B$2</f>
        <v>0</v>
      </c>
      <c r="C252" s="13">
        <f>'入力(貼付）'!$A255</f>
        <v>0</v>
      </c>
      <c r="D252" s="13">
        <f>'入力(貼付）'!$C$2</f>
        <v>0</v>
      </c>
      <c r="E252" s="20">
        <f>'入力(貼付）'!$E255</f>
        <v>0</v>
      </c>
    </row>
    <row r="253" spans="1:5" ht="13.5">
      <c r="A253" s="13">
        <v>250</v>
      </c>
      <c r="B253" s="13">
        <f>'入力(貼付）'!$B$2</f>
        <v>0</v>
      </c>
      <c r="C253" s="13">
        <f>'入力(貼付）'!$A256</f>
        <v>0</v>
      </c>
      <c r="D253" s="13">
        <f>'入力(貼付）'!$C$2</f>
        <v>0</v>
      </c>
      <c r="E253" s="20">
        <f>'入力(貼付）'!$E256</f>
        <v>0</v>
      </c>
    </row>
    <row r="254" spans="1:5" ht="13.5">
      <c r="A254" s="13">
        <v>251</v>
      </c>
      <c r="B254" s="13">
        <f>'入力(貼付）'!$B$2</f>
        <v>0</v>
      </c>
      <c r="C254" s="13">
        <f>'入力(貼付）'!$A257</f>
        <v>0</v>
      </c>
      <c r="D254" s="13">
        <f>'入力(貼付）'!$C$2</f>
        <v>0</v>
      </c>
      <c r="E254" s="20">
        <f>'入力(貼付）'!$E257</f>
        <v>0</v>
      </c>
    </row>
    <row r="255" spans="1:5" ht="13.5">
      <c r="A255" s="13">
        <v>252</v>
      </c>
      <c r="B255" s="13">
        <f>'入力(貼付）'!$B$2</f>
        <v>0</v>
      </c>
      <c r="C255" s="13">
        <f>'入力(貼付）'!$A258</f>
        <v>0</v>
      </c>
      <c r="D255" s="13">
        <f>'入力(貼付）'!$C$2</f>
        <v>0</v>
      </c>
      <c r="E255" s="20">
        <f>'入力(貼付）'!$E258</f>
        <v>0</v>
      </c>
    </row>
    <row r="256" spans="1:5" ht="13.5">
      <c r="A256" s="13">
        <v>253</v>
      </c>
      <c r="B256" s="13">
        <f>'入力(貼付）'!$B$2</f>
        <v>0</v>
      </c>
      <c r="C256" s="13">
        <f>'入力(貼付）'!$A259</f>
        <v>0</v>
      </c>
      <c r="D256" s="13">
        <f>'入力(貼付）'!$C$2</f>
        <v>0</v>
      </c>
      <c r="E256" s="20">
        <f>'入力(貼付）'!$E259</f>
        <v>0</v>
      </c>
    </row>
    <row r="257" spans="1:5" ht="13.5">
      <c r="A257" s="13">
        <v>254</v>
      </c>
      <c r="B257" s="13">
        <f>'入力(貼付）'!$B$2</f>
        <v>0</v>
      </c>
      <c r="C257" s="13">
        <f>'入力(貼付）'!$A260</f>
        <v>0</v>
      </c>
      <c r="D257" s="13">
        <f>'入力(貼付）'!$C$2</f>
        <v>0</v>
      </c>
      <c r="E257" s="20">
        <f>'入力(貼付）'!$E260</f>
        <v>0</v>
      </c>
    </row>
    <row r="258" spans="1:5" ht="13.5">
      <c r="A258" s="13">
        <v>255</v>
      </c>
      <c r="B258" s="13">
        <f>'入力(貼付）'!$B$2</f>
        <v>0</v>
      </c>
      <c r="C258" s="13">
        <f>'入力(貼付）'!$A261</f>
        <v>0</v>
      </c>
      <c r="D258" s="13">
        <f>'入力(貼付）'!$C$2</f>
        <v>0</v>
      </c>
      <c r="E258" s="20">
        <f>'入力(貼付）'!$E261</f>
        <v>0</v>
      </c>
    </row>
    <row r="259" spans="1:5" ht="13.5">
      <c r="A259" s="13">
        <v>256</v>
      </c>
      <c r="B259" s="13">
        <f>'入力(貼付）'!$B$2</f>
        <v>0</v>
      </c>
      <c r="C259" s="13">
        <f>'入力(貼付）'!$A262</f>
        <v>0</v>
      </c>
      <c r="D259" s="13">
        <f>'入力(貼付）'!$C$2</f>
        <v>0</v>
      </c>
      <c r="E259" s="20">
        <f>'入力(貼付）'!$E262</f>
        <v>0</v>
      </c>
    </row>
    <row r="260" spans="1:5" ht="13.5">
      <c r="A260" s="13">
        <v>257</v>
      </c>
      <c r="B260" s="13">
        <f>'入力(貼付）'!$B$2</f>
        <v>0</v>
      </c>
      <c r="C260" s="13">
        <f>'入力(貼付）'!$A263</f>
        <v>0</v>
      </c>
      <c r="D260" s="13">
        <f>'入力(貼付）'!$C$2</f>
        <v>0</v>
      </c>
      <c r="E260" s="20">
        <f>'入力(貼付）'!$E263</f>
        <v>0</v>
      </c>
    </row>
    <row r="261" spans="1:5" ht="13.5">
      <c r="A261" s="13">
        <v>258</v>
      </c>
      <c r="B261" s="13">
        <f>'入力(貼付）'!$B$2</f>
        <v>0</v>
      </c>
      <c r="C261" s="13">
        <f>'入力(貼付）'!$A264</f>
        <v>0</v>
      </c>
      <c r="D261" s="13">
        <f>'入力(貼付）'!$C$2</f>
        <v>0</v>
      </c>
      <c r="E261" s="20">
        <f>'入力(貼付）'!$E264</f>
        <v>0</v>
      </c>
    </row>
    <row r="262" spans="1:5" ht="13.5">
      <c r="A262" s="13">
        <v>259</v>
      </c>
      <c r="B262" s="13">
        <f>'入力(貼付）'!$B$2</f>
        <v>0</v>
      </c>
      <c r="C262" s="13">
        <f>'入力(貼付）'!$A265</f>
        <v>0</v>
      </c>
      <c r="D262" s="13">
        <f>'入力(貼付）'!$C$2</f>
        <v>0</v>
      </c>
      <c r="E262" s="20">
        <f>'入力(貼付）'!$E265</f>
        <v>0</v>
      </c>
    </row>
    <row r="263" spans="1:5" ht="13.5">
      <c r="A263" s="13">
        <v>260</v>
      </c>
      <c r="B263" s="13">
        <f>'入力(貼付）'!$B$2</f>
        <v>0</v>
      </c>
      <c r="C263" s="13">
        <f>'入力(貼付）'!$A266</f>
        <v>0</v>
      </c>
      <c r="D263" s="13">
        <f>'入力(貼付）'!$C$2</f>
        <v>0</v>
      </c>
      <c r="E263" s="20">
        <f>'入力(貼付）'!$E266</f>
        <v>0</v>
      </c>
    </row>
    <row r="264" spans="1:5" ht="13.5">
      <c r="A264" s="13">
        <v>261</v>
      </c>
      <c r="B264" s="13">
        <f>'入力(貼付）'!$B$2</f>
        <v>0</v>
      </c>
      <c r="C264" s="13">
        <f>'入力(貼付）'!$A267</f>
        <v>0</v>
      </c>
      <c r="D264" s="13">
        <f>'入力(貼付）'!$C$2</f>
        <v>0</v>
      </c>
      <c r="E264" s="20">
        <f>'入力(貼付）'!$E267</f>
        <v>0</v>
      </c>
    </row>
    <row r="265" spans="1:5" ht="13.5">
      <c r="A265" s="13">
        <v>262</v>
      </c>
      <c r="B265" s="13">
        <f>'入力(貼付）'!$B$2</f>
        <v>0</v>
      </c>
      <c r="C265" s="13">
        <f>'入力(貼付）'!$A268</f>
        <v>0</v>
      </c>
      <c r="D265" s="13">
        <f>'入力(貼付）'!$C$2</f>
        <v>0</v>
      </c>
      <c r="E265" s="20">
        <f>'入力(貼付）'!$E268</f>
        <v>0</v>
      </c>
    </row>
    <row r="266" spans="1:5" ht="13.5">
      <c r="A266" s="13">
        <v>263</v>
      </c>
      <c r="B266" s="13">
        <f>'入力(貼付）'!$B$2</f>
        <v>0</v>
      </c>
      <c r="C266" s="13">
        <f>'入力(貼付）'!$A269</f>
        <v>0</v>
      </c>
      <c r="D266" s="13">
        <f>'入力(貼付）'!$C$2</f>
        <v>0</v>
      </c>
      <c r="E266" s="20">
        <f>'入力(貼付）'!$E269</f>
        <v>0</v>
      </c>
    </row>
    <row r="267" spans="1:5" ht="13.5">
      <c r="A267" s="13">
        <v>264</v>
      </c>
      <c r="B267" s="13">
        <f>'入力(貼付）'!$B$2</f>
        <v>0</v>
      </c>
      <c r="C267" s="13">
        <f>'入力(貼付）'!$A270</f>
        <v>0</v>
      </c>
      <c r="D267" s="13">
        <f>'入力(貼付）'!$C$2</f>
        <v>0</v>
      </c>
      <c r="E267" s="20">
        <f>'入力(貼付）'!$E270</f>
        <v>0</v>
      </c>
    </row>
    <row r="268" spans="1:5" ht="13.5">
      <c r="A268" s="13">
        <v>265</v>
      </c>
      <c r="B268" s="13">
        <f>'入力(貼付）'!$B$2</f>
        <v>0</v>
      </c>
      <c r="C268" s="13">
        <f>'入力(貼付）'!$A271</f>
        <v>0</v>
      </c>
      <c r="D268" s="13">
        <f>'入力(貼付）'!$C$2</f>
        <v>0</v>
      </c>
      <c r="E268" s="20">
        <f>'入力(貼付）'!$E271</f>
        <v>0</v>
      </c>
    </row>
    <row r="269" spans="1:5" ht="13.5">
      <c r="A269" s="13">
        <v>266</v>
      </c>
      <c r="B269" s="13">
        <f>'入力(貼付）'!$B$2</f>
        <v>0</v>
      </c>
      <c r="C269" s="13">
        <f>'入力(貼付）'!$A272</f>
        <v>0</v>
      </c>
      <c r="D269" s="13">
        <f>'入力(貼付）'!$C$2</f>
        <v>0</v>
      </c>
      <c r="E269" s="20">
        <f>'入力(貼付）'!$E272</f>
        <v>0</v>
      </c>
    </row>
    <row r="270" spans="1:5" ht="13.5">
      <c r="A270" s="13">
        <v>267</v>
      </c>
      <c r="B270" s="13">
        <f>'入力(貼付）'!$B$2</f>
        <v>0</v>
      </c>
      <c r="C270" s="13">
        <f>'入力(貼付）'!$A273</f>
        <v>0</v>
      </c>
      <c r="D270" s="13">
        <f>'入力(貼付）'!$C$2</f>
        <v>0</v>
      </c>
      <c r="E270" s="20">
        <f>'入力(貼付）'!$E273</f>
        <v>0</v>
      </c>
    </row>
    <row r="271" spans="1:5" ht="13.5">
      <c r="A271" s="13">
        <v>268</v>
      </c>
      <c r="B271" s="13">
        <f>'入力(貼付）'!$B$2</f>
        <v>0</v>
      </c>
      <c r="C271" s="13">
        <f>'入力(貼付）'!$A274</f>
        <v>0</v>
      </c>
      <c r="D271" s="13">
        <f>'入力(貼付）'!$C$2</f>
        <v>0</v>
      </c>
      <c r="E271" s="20">
        <f>'入力(貼付）'!$E274</f>
        <v>0</v>
      </c>
    </row>
    <row r="272" spans="1:5" ht="13.5">
      <c r="A272" s="13">
        <v>269</v>
      </c>
      <c r="B272" s="13">
        <f>'入力(貼付）'!$B$2</f>
        <v>0</v>
      </c>
      <c r="C272" s="13">
        <f>'入力(貼付）'!$A275</f>
        <v>0</v>
      </c>
      <c r="D272" s="13">
        <f>'入力(貼付）'!$C$2</f>
        <v>0</v>
      </c>
      <c r="E272" s="20">
        <f>'入力(貼付）'!$E275</f>
        <v>0</v>
      </c>
    </row>
    <row r="273" spans="1:5" ht="13.5">
      <c r="A273" s="13">
        <v>270</v>
      </c>
      <c r="B273" s="13">
        <f>'入力(貼付）'!$B$2</f>
        <v>0</v>
      </c>
      <c r="C273" s="13">
        <f>'入力(貼付）'!$A276</f>
        <v>0</v>
      </c>
      <c r="D273" s="13">
        <f>'入力(貼付）'!$C$2</f>
        <v>0</v>
      </c>
      <c r="E273" s="20">
        <f>'入力(貼付）'!$E276</f>
        <v>0</v>
      </c>
    </row>
    <row r="274" spans="1:5" ht="13.5">
      <c r="A274" s="13">
        <v>271</v>
      </c>
      <c r="B274" s="13">
        <f>'入力(貼付）'!$B$2</f>
        <v>0</v>
      </c>
      <c r="C274" s="13">
        <f>'入力(貼付）'!$A277</f>
        <v>0</v>
      </c>
      <c r="D274" s="13">
        <f>'入力(貼付）'!$C$2</f>
        <v>0</v>
      </c>
      <c r="E274" s="20">
        <f>'入力(貼付）'!$E277</f>
        <v>0</v>
      </c>
    </row>
    <row r="275" spans="1:5" ht="13.5">
      <c r="A275" s="13">
        <v>272</v>
      </c>
      <c r="B275" s="13">
        <f>'入力(貼付）'!$B$2</f>
        <v>0</v>
      </c>
      <c r="C275" s="13">
        <f>'入力(貼付）'!$A278</f>
        <v>0</v>
      </c>
      <c r="D275" s="13">
        <f>'入力(貼付）'!$C$2</f>
        <v>0</v>
      </c>
      <c r="E275" s="20">
        <f>'入力(貼付）'!$E278</f>
        <v>0</v>
      </c>
    </row>
    <row r="276" spans="1:5" ht="13.5">
      <c r="A276" s="13">
        <v>273</v>
      </c>
      <c r="B276" s="13">
        <f>'入力(貼付）'!$B$2</f>
        <v>0</v>
      </c>
      <c r="C276" s="13">
        <f>'入力(貼付）'!$A279</f>
        <v>0</v>
      </c>
      <c r="D276" s="13">
        <f>'入力(貼付）'!$C$2</f>
        <v>0</v>
      </c>
      <c r="E276" s="20">
        <f>'入力(貼付）'!$E279</f>
        <v>0</v>
      </c>
    </row>
    <row r="277" spans="1:5" ht="13.5">
      <c r="A277" s="13">
        <v>274</v>
      </c>
      <c r="B277" s="13">
        <f>'入力(貼付）'!$B$2</f>
        <v>0</v>
      </c>
      <c r="C277" s="13">
        <f>'入力(貼付）'!$A280</f>
        <v>0</v>
      </c>
      <c r="D277" s="13">
        <f>'入力(貼付）'!$C$2</f>
        <v>0</v>
      </c>
      <c r="E277" s="20">
        <f>'入力(貼付）'!$E280</f>
        <v>0</v>
      </c>
    </row>
    <row r="278" spans="1:5" ht="13.5">
      <c r="A278" s="13">
        <v>275</v>
      </c>
      <c r="B278" s="13">
        <f>'入力(貼付）'!$B$2</f>
        <v>0</v>
      </c>
      <c r="C278" s="13">
        <f>'入力(貼付）'!$A281</f>
        <v>0</v>
      </c>
      <c r="D278" s="13">
        <f>'入力(貼付）'!$C$2</f>
        <v>0</v>
      </c>
      <c r="E278" s="20">
        <f>'入力(貼付）'!$E281</f>
        <v>0</v>
      </c>
    </row>
    <row r="279" spans="1:5" ht="13.5">
      <c r="A279" s="13">
        <v>276</v>
      </c>
      <c r="B279" s="13">
        <f>'入力(貼付）'!$B$2</f>
        <v>0</v>
      </c>
      <c r="C279" s="13">
        <f>'入力(貼付）'!$A282</f>
        <v>0</v>
      </c>
      <c r="D279" s="13">
        <f>'入力(貼付）'!$C$2</f>
        <v>0</v>
      </c>
      <c r="E279" s="20">
        <f>'入力(貼付）'!$E282</f>
        <v>0</v>
      </c>
    </row>
    <row r="280" spans="1:5" ht="13.5">
      <c r="A280" s="13">
        <v>277</v>
      </c>
      <c r="B280" s="13">
        <f>'入力(貼付）'!$B$2</f>
        <v>0</v>
      </c>
      <c r="C280" s="13">
        <f>'入力(貼付）'!$A283</f>
        <v>0</v>
      </c>
      <c r="D280" s="13">
        <f>'入力(貼付）'!$C$2</f>
        <v>0</v>
      </c>
      <c r="E280" s="20">
        <f>'入力(貼付）'!$E283</f>
        <v>0</v>
      </c>
    </row>
    <row r="281" spans="1:5" ht="13.5">
      <c r="A281" s="13">
        <v>278</v>
      </c>
      <c r="B281" s="13">
        <f>'入力(貼付）'!$B$2</f>
        <v>0</v>
      </c>
      <c r="C281" s="13">
        <f>'入力(貼付）'!$A284</f>
        <v>0</v>
      </c>
      <c r="D281" s="13">
        <f>'入力(貼付）'!$C$2</f>
        <v>0</v>
      </c>
      <c r="E281" s="20">
        <f>'入力(貼付）'!$E284</f>
        <v>0</v>
      </c>
    </row>
    <row r="282" spans="1:5" ht="13.5">
      <c r="A282" s="13">
        <v>279</v>
      </c>
      <c r="B282" s="13">
        <f>'入力(貼付）'!$B$2</f>
        <v>0</v>
      </c>
      <c r="C282" s="13">
        <f>'入力(貼付）'!$A285</f>
        <v>0</v>
      </c>
      <c r="D282" s="13">
        <f>'入力(貼付）'!$C$2</f>
        <v>0</v>
      </c>
      <c r="E282" s="20">
        <f>'入力(貼付）'!$E285</f>
        <v>0</v>
      </c>
    </row>
    <row r="283" spans="1:5" ht="13.5">
      <c r="A283" s="13">
        <v>280</v>
      </c>
      <c r="B283" s="13">
        <f>'入力(貼付）'!$B$2</f>
        <v>0</v>
      </c>
      <c r="C283" s="13">
        <f>'入力(貼付）'!$A286</f>
        <v>0</v>
      </c>
      <c r="D283" s="13">
        <f>'入力(貼付）'!$C$2</f>
        <v>0</v>
      </c>
      <c r="E283" s="20">
        <f>'入力(貼付）'!$E286</f>
        <v>0</v>
      </c>
    </row>
    <row r="284" spans="1:5" ht="13.5">
      <c r="A284" s="13">
        <v>281</v>
      </c>
      <c r="B284" s="13">
        <f>'入力(貼付）'!$B$2</f>
        <v>0</v>
      </c>
      <c r="C284" s="13">
        <f>'入力(貼付）'!$A287</f>
        <v>0</v>
      </c>
      <c r="D284" s="13">
        <f>'入力(貼付）'!$C$2</f>
        <v>0</v>
      </c>
      <c r="E284" s="20">
        <f>'入力(貼付）'!$E287</f>
        <v>0</v>
      </c>
    </row>
    <row r="285" spans="1:5" ht="13.5">
      <c r="A285" s="13">
        <v>282</v>
      </c>
      <c r="B285" s="13">
        <f>'入力(貼付）'!$B$2</f>
        <v>0</v>
      </c>
      <c r="C285" s="13">
        <f>'入力(貼付）'!$A288</f>
        <v>0</v>
      </c>
      <c r="D285" s="13">
        <f>'入力(貼付）'!$C$2</f>
        <v>0</v>
      </c>
      <c r="E285" s="20">
        <f>'入力(貼付）'!$E288</f>
        <v>0</v>
      </c>
    </row>
    <row r="286" spans="1:5" ht="13.5">
      <c r="A286" s="13">
        <v>283</v>
      </c>
      <c r="B286" s="13">
        <f>'入力(貼付）'!$B$2</f>
        <v>0</v>
      </c>
      <c r="C286" s="13">
        <f>'入力(貼付）'!$A289</f>
        <v>0</v>
      </c>
      <c r="D286" s="13">
        <f>'入力(貼付）'!$C$2</f>
        <v>0</v>
      </c>
      <c r="E286" s="20">
        <f>'入力(貼付）'!$E289</f>
        <v>0</v>
      </c>
    </row>
    <row r="287" spans="1:5" ht="13.5">
      <c r="A287" s="13">
        <v>284</v>
      </c>
      <c r="B287" s="13">
        <f>'入力(貼付）'!$B$2</f>
        <v>0</v>
      </c>
      <c r="C287" s="13">
        <f>'入力(貼付）'!$A290</f>
        <v>0</v>
      </c>
      <c r="D287" s="13">
        <f>'入力(貼付）'!$C$2</f>
        <v>0</v>
      </c>
      <c r="E287" s="20">
        <f>'入力(貼付）'!$E290</f>
        <v>0</v>
      </c>
    </row>
    <row r="288" spans="1:5" ht="13.5">
      <c r="A288" s="13">
        <v>285</v>
      </c>
      <c r="B288" s="13">
        <f>'入力(貼付）'!$B$2</f>
        <v>0</v>
      </c>
      <c r="C288" s="13">
        <f>'入力(貼付）'!$A291</f>
        <v>0</v>
      </c>
      <c r="D288" s="13">
        <f>'入力(貼付）'!$C$2</f>
        <v>0</v>
      </c>
      <c r="E288" s="20">
        <f>'入力(貼付）'!$E291</f>
        <v>0</v>
      </c>
    </row>
    <row r="289" spans="1:5" ht="13.5">
      <c r="A289" s="13">
        <v>286</v>
      </c>
      <c r="B289" s="13">
        <f>'入力(貼付）'!$B$2</f>
        <v>0</v>
      </c>
      <c r="C289" s="13">
        <f>'入力(貼付）'!$A292</f>
        <v>0</v>
      </c>
      <c r="D289" s="13">
        <f>'入力(貼付）'!$C$2</f>
        <v>0</v>
      </c>
      <c r="E289" s="20">
        <f>'入力(貼付）'!$E292</f>
        <v>0</v>
      </c>
    </row>
    <row r="290" spans="1:5" ht="13.5">
      <c r="A290" s="13">
        <v>287</v>
      </c>
      <c r="B290" s="13">
        <f>'入力(貼付）'!$B$2</f>
        <v>0</v>
      </c>
      <c r="C290" s="13">
        <f>'入力(貼付）'!$A293</f>
        <v>0</v>
      </c>
      <c r="D290" s="13">
        <f>'入力(貼付）'!$C$2</f>
        <v>0</v>
      </c>
      <c r="E290" s="20">
        <f>'入力(貼付）'!$E293</f>
        <v>0</v>
      </c>
    </row>
    <row r="291" spans="1:5" ht="13.5">
      <c r="A291" s="13">
        <v>288</v>
      </c>
      <c r="B291" s="13">
        <f>'入力(貼付）'!$B$2</f>
        <v>0</v>
      </c>
      <c r="C291" s="13">
        <f>'入力(貼付）'!$A294</f>
        <v>0</v>
      </c>
      <c r="D291" s="13">
        <f>'入力(貼付）'!$C$2</f>
        <v>0</v>
      </c>
      <c r="E291" s="20">
        <f>'入力(貼付）'!$E294</f>
        <v>0</v>
      </c>
    </row>
    <row r="292" spans="1:5" ht="13.5">
      <c r="A292" s="13">
        <v>289</v>
      </c>
      <c r="B292" s="13">
        <f>'入力(貼付）'!$B$2</f>
        <v>0</v>
      </c>
      <c r="C292" s="13">
        <f>'入力(貼付）'!$A295</f>
        <v>0</v>
      </c>
      <c r="D292" s="13">
        <f>'入力(貼付）'!$C$2</f>
        <v>0</v>
      </c>
      <c r="E292" s="20">
        <f>'入力(貼付）'!$E295</f>
        <v>0</v>
      </c>
    </row>
    <row r="293" spans="1:5" ht="13.5">
      <c r="A293" s="13">
        <v>290</v>
      </c>
      <c r="B293" s="13">
        <f>'入力(貼付）'!$B$2</f>
        <v>0</v>
      </c>
      <c r="C293" s="13">
        <f>'入力(貼付）'!$A296</f>
        <v>0</v>
      </c>
      <c r="D293" s="13">
        <f>'入力(貼付）'!$C$2</f>
        <v>0</v>
      </c>
      <c r="E293" s="20">
        <f>'入力(貼付）'!$E296</f>
        <v>0</v>
      </c>
    </row>
    <row r="294" spans="1:5" ht="13.5">
      <c r="A294" s="13">
        <v>291</v>
      </c>
      <c r="B294" s="13">
        <f>'入力(貼付）'!$B$2</f>
        <v>0</v>
      </c>
      <c r="C294" s="13">
        <f>'入力(貼付）'!$A297</f>
        <v>0</v>
      </c>
      <c r="D294" s="13">
        <f>'入力(貼付）'!$C$2</f>
        <v>0</v>
      </c>
      <c r="E294" s="20">
        <f>'入力(貼付）'!$E297</f>
        <v>0</v>
      </c>
    </row>
    <row r="295" spans="1:5" ht="13.5">
      <c r="A295" s="13">
        <v>292</v>
      </c>
      <c r="B295" s="13">
        <f>'入力(貼付）'!$B$2</f>
        <v>0</v>
      </c>
      <c r="C295" s="13">
        <f>'入力(貼付）'!$A298</f>
        <v>0</v>
      </c>
      <c r="D295" s="13">
        <f>'入力(貼付）'!$C$2</f>
        <v>0</v>
      </c>
      <c r="E295" s="20">
        <f>'入力(貼付）'!$E298</f>
        <v>0</v>
      </c>
    </row>
    <row r="296" spans="1:5" ht="13.5">
      <c r="A296" s="13">
        <v>293</v>
      </c>
      <c r="B296" s="13">
        <f>'入力(貼付）'!$B$2</f>
        <v>0</v>
      </c>
      <c r="C296" s="13">
        <f>'入力(貼付）'!$A299</f>
        <v>0</v>
      </c>
      <c r="D296" s="13">
        <f>'入力(貼付）'!$C$2</f>
        <v>0</v>
      </c>
      <c r="E296" s="20">
        <f>'入力(貼付）'!$E299</f>
        <v>0</v>
      </c>
    </row>
    <row r="297" spans="1:5" ht="13.5">
      <c r="A297" s="13">
        <v>294</v>
      </c>
      <c r="B297" s="13">
        <f>'入力(貼付）'!$B$2</f>
        <v>0</v>
      </c>
      <c r="C297" s="13">
        <f>'入力(貼付）'!$A300</f>
        <v>0</v>
      </c>
      <c r="D297" s="13">
        <f>'入力(貼付）'!$C$2</f>
        <v>0</v>
      </c>
      <c r="E297" s="20">
        <f>'入力(貼付）'!$E300</f>
        <v>0</v>
      </c>
    </row>
    <row r="298" spans="1:5" ht="13.5">
      <c r="A298" s="13">
        <v>295</v>
      </c>
      <c r="B298" s="13">
        <f>'入力(貼付）'!$B$2</f>
        <v>0</v>
      </c>
      <c r="C298" s="13">
        <f>'入力(貼付）'!$A301</f>
        <v>0</v>
      </c>
      <c r="D298" s="13">
        <f>'入力(貼付）'!$C$2</f>
        <v>0</v>
      </c>
      <c r="E298" s="20">
        <f>'入力(貼付）'!$E301</f>
        <v>0</v>
      </c>
    </row>
    <row r="299" spans="1:5" ht="13.5">
      <c r="A299" s="13">
        <v>296</v>
      </c>
      <c r="B299" s="13">
        <f>'入力(貼付）'!$B$2</f>
        <v>0</v>
      </c>
      <c r="C299" s="13">
        <f>'入力(貼付）'!$A302</f>
        <v>0</v>
      </c>
      <c r="D299" s="13">
        <f>'入力(貼付）'!$C$2</f>
        <v>0</v>
      </c>
      <c r="E299" s="20">
        <f>'入力(貼付）'!$E302</f>
        <v>0</v>
      </c>
    </row>
    <row r="300" spans="1:5" ht="13.5">
      <c r="A300" s="13">
        <v>297</v>
      </c>
      <c r="B300" s="13">
        <f>'入力(貼付）'!$B$2</f>
        <v>0</v>
      </c>
      <c r="C300" s="13">
        <f>'入力(貼付）'!$A303</f>
        <v>0</v>
      </c>
      <c r="D300" s="13">
        <f>'入力(貼付）'!$C$2</f>
        <v>0</v>
      </c>
      <c r="E300" s="20">
        <f>'入力(貼付）'!$E303</f>
        <v>0</v>
      </c>
    </row>
    <row r="301" spans="1:5" ht="13.5">
      <c r="A301" s="13">
        <v>298</v>
      </c>
      <c r="B301" s="13">
        <f>'入力(貼付）'!$B$2</f>
        <v>0</v>
      </c>
      <c r="C301" s="13">
        <f>'入力(貼付）'!$A304</f>
        <v>0</v>
      </c>
      <c r="D301" s="13">
        <f>'入力(貼付）'!$C$2</f>
        <v>0</v>
      </c>
      <c r="E301" s="20">
        <f>'入力(貼付）'!$E304</f>
        <v>0</v>
      </c>
    </row>
    <row r="302" spans="1:5" ht="13.5">
      <c r="A302" s="13">
        <v>299</v>
      </c>
      <c r="B302" s="13">
        <f>'入力(貼付）'!$B$2</f>
        <v>0</v>
      </c>
      <c r="C302" s="13">
        <f>'入力(貼付）'!$A305</f>
        <v>0</v>
      </c>
      <c r="D302" s="13">
        <f>'入力(貼付）'!$C$2</f>
        <v>0</v>
      </c>
      <c r="E302" s="20">
        <f>'入力(貼付）'!$E305</f>
        <v>0</v>
      </c>
    </row>
    <row r="303" spans="1:5" ht="13.5">
      <c r="A303" s="13">
        <v>300</v>
      </c>
      <c r="B303" s="13">
        <f>'入力(貼付）'!$B$2</f>
        <v>0</v>
      </c>
      <c r="C303" s="13">
        <f>'入力(貼付）'!$A306</f>
        <v>0</v>
      </c>
      <c r="D303" s="13">
        <f>'入力(貼付）'!$C$2</f>
        <v>0</v>
      </c>
      <c r="E303" s="20">
        <f>'入力(貼付）'!$E306</f>
        <v>0</v>
      </c>
    </row>
    <row r="304" spans="1:5" ht="13.5">
      <c r="A304" s="13">
        <v>301</v>
      </c>
      <c r="B304" s="13">
        <f>'入力(貼付）'!$B$2</f>
        <v>0</v>
      </c>
      <c r="C304" s="13">
        <f>'入力(貼付）'!$A307</f>
        <v>0</v>
      </c>
      <c r="D304" s="13">
        <f>'入力(貼付）'!$C$2</f>
        <v>0</v>
      </c>
      <c r="E304" s="20">
        <f>'入力(貼付）'!$E307</f>
        <v>0</v>
      </c>
    </row>
    <row r="305" spans="1:5" ht="13.5">
      <c r="A305" s="13">
        <v>302</v>
      </c>
      <c r="B305" s="13">
        <f>'入力(貼付）'!$B$2</f>
        <v>0</v>
      </c>
      <c r="C305" s="13">
        <f>'入力(貼付）'!$A308</f>
        <v>0</v>
      </c>
      <c r="D305" s="13">
        <f>'入力(貼付）'!$C$2</f>
        <v>0</v>
      </c>
      <c r="E305" s="20">
        <f>'入力(貼付）'!$E308</f>
        <v>0</v>
      </c>
    </row>
    <row r="306" spans="1:5" ht="13.5">
      <c r="A306" s="13">
        <v>303</v>
      </c>
      <c r="B306" s="13">
        <f>'入力(貼付）'!$B$2</f>
        <v>0</v>
      </c>
      <c r="C306" s="13">
        <f>'入力(貼付）'!$A309</f>
        <v>0</v>
      </c>
      <c r="D306" s="13">
        <f>'入力(貼付）'!$C$2</f>
        <v>0</v>
      </c>
      <c r="E306" s="20">
        <f>'入力(貼付）'!$E309</f>
        <v>0</v>
      </c>
    </row>
    <row r="307" spans="1:5" ht="13.5">
      <c r="A307" s="13">
        <v>304</v>
      </c>
      <c r="B307" s="13">
        <f>'入力(貼付）'!$B$2</f>
        <v>0</v>
      </c>
      <c r="C307" s="13">
        <f>'入力(貼付）'!$A310</f>
        <v>0</v>
      </c>
      <c r="D307" s="13">
        <f>'入力(貼付）'!$C$2</f>
        <v>0</v>
      </c>
      <c r="E307" s="20">
        <f>'入力(貼付）'!$E310</f>
        <v>0</v>
      </c>
    </row>
    <row r="308" spans="1:5" ht="13.5">
      <c r="A308" s="13">
        <v>305</v>
      </c>
      <c r="B308" s="13">
        <f>'入力(貼付）'!$B$2</f>
        <v>0</v>
      </c>
      <c r="C308" s="13">
        <f>'入力(貼付）'!$A311</f>
        <v>0</v>
      </c>
      <c r="D308" s="13">
        <f>'入力(貼付）'!$C$2</f>
        <v>0</v>
      </c>
      <c r="E308" s="20">
        <f>'入力(貼付）'!$E311</f>
        <v>0</v>
      </c>
    </row>
    <row r="309" spans="1:5" ht="13.5">
      <c r="A309" s="13">
        <v>306</v>
      </c>
      <c r="B309" s="13">
        <f>'入力(貼付）'!$B$2</f>
        <v>0</v>
      </c>
      <c r="C309" s="13">
        <f>'入力(貼付）'!$A312</f>
        <v>0</v>
      </c>
      <c r="D309" s="13">
        <f>'入力(貼付）'!$C$2</f>
        <v>0</v>
      </c>
      <c r="E309" s="20">
        <f>'入力(貼付）'!$E312</f>
        <v>0</v>
      </c>
    </row>
    <row r="310" spans="1:5" ht="13.5">
      <c r="A310" s="13">
        <v>307</v>
      </c>
      <c r="B310" s="13">
        <f>'入力(貼付）'!$B$2</f>
        <v>0</v>
      </c>
      <c r="C310" s="13">
        <f>'入力(貼付）'!$A313</f>
        <v>0</v>
      </c>
      <c r="D310" s="13">
        <f>'入力(貼付）'!$C$2</f>
        <v>0</v>
      </c>
      <c r="E310" s="20">
        <f>'入力(貼付）'!$E313</f>
        <v>0</v>
      </c>
    </row>
    <row r="311" spans="1:5" ht="13.5">
      <c r="A311" s="13">
        <v>308</v>
      </c>
      <c r="B311" s="13">
        <f>'入力(貼付）'!$B$2</f>
        <v>0</v>
      </c>
      <c r="C311" s="13">
        <f>'入力(貼付）'!$A314</f>
        <v>0</v>
      </c>
      <c r="D311" s="13">
        <f>'入力(貼付）'!$C$2</f>
        <v>0</v>
      </c>
      <c r="E311" s="20">
        <f>'入力(貼付）'!$E314</f>
        <v>0</v>
      </c>
    </row>
    <row r="312" spans="1:5" ht="13.5">
      <c r="A312" s="13">
        <v>309</v>
      </c>
      <c r="B312" s="13">
        <f>'入力(貼付）'!$B$2</f>
        <v>0</v>
      </c>
      <c r="C312" s="13">
        <f>'入力(貼付）'!$A315</f>
        <v>0</v>
      </c>
      <c r="D312" s="13">
        <f>'入力(貼付）'!$C$2</f>
        <v>0</v>
      </c>
      <c r="E312" s="20">
        <f>'入力(貼付）'!$E315</f>
        <v>0</v>
      </c>
    </row>
    <row r="313" spans="1:5" ht="13.5">
      <c r="A313" s="13">
        <v>310</v>
      </c>
      <c r="B313" s="13">
        <f>'入力(貼付）'!$B$2</f>
        <v>0</v>
      </c>
      <c r="C313" s="13">
        <f>'入力(貼付）'!$A316</f>
        <v>0</v>
      </c>
      <c r="D313" s="13">
        <f>'入力(貼付）'!$C$2</f>
        <v>0</v>
      </c>
      <c r="E313" s="20">
        <f>'入力(貼付）'!$E316</f>
        <v>0</v>
      </c>
    </row>
    <row r="314" spans="1:5" ht="13.5">
      <c r="A314" s="13">
        <v>311</v>
      </c>
      <c r="B314" s="13">
        <f>'入力(貼付）'!$B$2</f>
        <v>0</v>
      </c>
      <c r="C314" s="13">
        <f>'入力(貼付）'!$A317</f>
        <v>0</v>
      </c>
      <c r="D314" s="13">
        <f>'入力(貼付）'!$C$2</f>
        <v>0</v>
      </c>
      <c r="E314" s="20">
        <f>'入力(貼付）'!$E317</f>
        <v>0</v>
      </c>
    </row>
    <row r="315" spans="1:5" ht="13.5">
      <c r="A315" s="13">
        <v>312</v>
      </c>
      <c r="B315" s="13">
        <f>'入力(貼付）'!$B$2</f>
        <v>0</v>
      </c>
      <c r="C315" s="13">
        <f>'入力(貼付）'!$A318</f>
        <v>0</v>
      </c>
      <c r="D315" s="13">
        <f>'入力(貼付）'!$C$2</f>
        <v>0</v>
      </c>
      <c r="E315" s="20">
        <f>'入力(貼付）'!$E318</f>
        <v>0</v>
      </c>
    </row>
    <row r="316" spans="1:5" ht="13.5">
      <c r="A316" s="13">
        <v>313</v>
      </c>
      <c r="B316" s="13">
        <f>'入力(貼付）'!$B$2</f>
        <v>0</v>
      </c>
      <c r="C316" s="13">
        <f>'入力(貼付）'!$A319</f>
        <v>0</v>
      </c>
      <c r="D316" s="13">
        <f>'入力(貼付）'!$C$2</f>
        <v>0</v>
      </c>
      <c r="E316" s="20">
        <f>'入力(貼付）'!$E319</f>
        <v>0</v>
      </c>
    </row>
    <row r="317" spans="1:5" ht="13.5">
      <c r="A317" s="13">
        <v>314</v>
      </c>
      <c r="B317" s="13">
        <f>'入力(貼付）'!$B$2</f>
        <v>0</v>
      </c>
      <c r="C317" s="13">
        <f>'入力(貼付）'!$A320</f>
        <v>0</v>
      </c>
      <c r="D317" s="13">
        <f>'入力(貼付）'!$C$2</f>
        <v>0</v>
      </c>
      <c r="E317" s="20">
        <f>'入力(貼付）'!$E320</f>
        <v>0</v>
      </c>
    </row>
    <row r="318" spans="1:5" ht="13.5">
      <c r="A318" s="13">
        <v>315</v>
      </c>
      <c r="B318" s="13">
        <f>'入力(貼付）'!$B$2</f>
        <v>0</v>
      </c>
      <c r="C318" s="13">
        <f>'入力(貼付）'!$A321</f>
        <v>0</v>
      </c>
      <c r="D318" s="13">
        <f>'入力(貼付）'!$C$2</f>
        <v>0</v>
      </c>
      <c r="E318" s="20">
        <f>'入力(貼付）'!$E321</f>
        <v>0</v>
      </c>
    </row>
    <row r="319" spans="1:5" ht="13.5">
      <c r="A319" s="13">
        <v>316</v>
      </c>
      <c r="B319" s="13">
        <f>'入力(貼付）'!$B$2</f>
        <v>0</v>
      </c>
      <c r="C319" s="13">
        <f>'入力(貼付）'!$A322</f>
        <v>0</v>
      </c>
      <c r="D319" s="13">
        <f>'入力(貼付）'!$C$2</f>
        <v>0</v>
      </c>
      <c r="E319" s="20">
        <f>'入力(貼付）'!$E322</f>
        <v>0</v>
      </c>
    </row>
    <row r="320" spans="1:5" ht="13.5">
      <c r="A320" s="13">
        <v>317</v>
      </c>
      <c r="B320" s="13">
        <f>'入力(貼付）'!$B$2</f>
        <v>0</v>
      </c>
      <c r="C320" s="13">
        <f>'入力(貼付）'!$A323</f>
        <v>0</v>
      </c>
      <c r="D320" s="13">
        <f>'入力(貼付）'!$C$2</f>
        <v>0</v>
      </c>
      <c r="E320" s="20">
        <f>'入力(貼付）'!$E323</f>
        <v>0</v>
      </c>
    </row>
    <row r="321" spans="1:5" ht="13.5">
      <c r="A321" s="13">
        <v>318</v>
      </c>
      <c r="B321" s="13">
        <f>'入力(貼付）'!$B$2</f>
        <v>0</v>
      </c>
      <c r="C321" s="13">
        <f>'入力(貼付）'!$A324</f>
        <v>0</v>
      </c>
      <c r="D321" s="13">
        <f>'入力(貼付）'!$C$2</f>
        <v>0</v>
      </c>
      <c r="E321" s="20">
        <f>'入力(貼付）'!$E324</f>
        <v>0</v>
      </c>
    </row>
    <row r="322" spans="1:5" ht="13.5">
      <c r="A322" s="13">
        <v>319</v>
      </c>
      <c r="B322" s="13">
        <f>'入力(貼付）'!$B$2</f>
        <v>0</v>
      </c>
      <c r="C322" s="13">
        <f>'入力(貼付）'!$A325</f>
        <v>0</v>
      </c>
      <c r="D322" s="13">
        <f>'入力(貼付）'!$C$2</f>
        <v>0</v>
      </c>
      <c r="E322" s="20">
        <f>'入力(貼付）'!$E325</f>
        <v>0</v>
      </c>
    </row>
    <row r="323" spans="1:5" ht="13.5">
      <c r="A323" s="13">
        <v>320</v>
      </c>
      <c r="B323" s="13">
        <f>'入力(貼付）'!$B$2</f>
        <v>0</v>
      </c>
      <c r="C323" s="13">
        <f>'入力(貼付）'!$A326</f>
        <v>0</v>
      </c>
      <c r="D323" s="13">
        <f>'入力(貼付）'!$C$2</f>
        <v>0</v>
      </c>
      <c r="E323" s="20">
        <f>'入力(貼付）'!$E326</f>
        <v>0</v>
      </c>
    </row>
    <row r="324" spans="1:5" ht="13.5">
      <c r="A324" s="13">
        <v>321</v>
      </c>
      <c r="B324" s="13">
        <f>'入力(貼付）'!$B$2</f>
        <v>0</v>
      </c>
      <c r="C324" s="13">
        <f>'入力(貼付）'!$A327</f>
        <v>0</v>
      </c>
      <c r="D324" s="13">
        <f>'入力(貼付）'!$C$2</f>
        <v>0</v>
      </c>
      <c r="E324" s="20">
        <f>'入力(貼付）'!$E327</f>
        <v>0</v>
      </c>
    </row>
    <row r="325" spans="1:5" ht="13.5">
      <c r="A325" s="13">
        <v>322</v>
      </c>
      <c r="B325" s="13">
        <f>'入力(貼付）'!$B$2</f>
        <v>0</v>
      </c>
      <c r="C325" s="13">
        <f>'入力(貼付）'!$A328</f>
        <v>0</v>
      </c>
      <c r="D325" s="13">
        <f>'入力(貼付）'!$C$2</f>
        <v>0</v>
      </c>
      <c r="E325" s="20">
        <f>'入力(貼付）'!$E328</f>
        <v>0</v>
      </c>
    </row>
    <row r="326" spans="1:5" ht="13.5">
      <c r="A326" s="13">
        <v>323</v>
      </c>
      <c r="B326" s="13">
        <f>'入力(貼付）'!$B$2</f>
        <v>0</v>
      </c>
      <c r="C326" s="13">
        <f>'入力(貼付）'!$A329</f>
        <v>0</v>
      </c>
      <c r="D326" s="13">
        <f>'入力(貼付）'!$C$2</f>
        <v>0</v>
      </c>
      <c r="E326" s="20">
        <f>'入力(貼付）'!$E329</f>
        <v>0</v>
      </c>
    </row>
    <row r="327" spans="1:5" ht="13.5">
      <c r="A327" s="13">
        <v>324</v>
      </c>
      <c r="B327" s="13">
        <f>'入力(貼付）'!$B$2</f>
        <v>0</v>
      </c>
      <c r="C327" s="13">
        <f>'入力(貼付）'!$A330</f>
        <v>0</v>
      </c>
      <c r="D327" s="13">
        <f>'入力(貼付）'!$C$2</f>
        <v>0</v>
      </c>
      <c r="E327" s="20">
        <f>'入力(貼付）'!$E330</f>
        <v>0</v>
      </c>
    </row>
    <row r="328" spans="1:5" ht="13.5">
      <c r="A328" s="13">
        <v>325</v>
      </c>
      <c r="B328" s="13">
        <f>'入力(貼付）'!$B$2</f>
        <v>0</v>
      </c>
      <c r="C328" s="13">
        <f>'入力(貼付）'!$A331</f>
        <v>0</v>
      </c>
      <c r="D328" s="13">
        <f>'入力(貼付）'!$C$2</f>
        <v>0</v>
      </c>
      <c r="E328" s="20">
        <f>'入力(貼付）'!$E331</f>
        <v>0</v>
      </c>
    </row>
    <row r="329" spans="1:5" ht="13.5">
      <c r="A329" s="13">
        <v>326</v>
      </c>
      <c r="B329" s="13">
        <f>'入力(貼付）'!$B$2</f>
        <v>0</v>
      </c>
      <c r="C329" s="13">
        <f>'入力(貼付）'!$A332</f>
        <v>0</v>
      </c>
      <c r="D329" s="13">
        <f>'入力(貼付）'!$C$2</f>
        <v>0</v>
      </c>
      <c r="E329" s="20">
        <f>'入力(貼付）'!$E332</f>
        <v>0</v>
      </c>
    </row>
    <row r="330" spans="1:5" ht="13.5">
      <c r="A330" s="13">
        <v>327</v>
      </c>
      <c r="B330" s="13">
        <f>'入力(貼付）'!$B$2</f>
        <v>0</v>
      </c>
      <c r="C330" s="13">
        <f>'入力(貼付）'!$A333</f>
        <v>0</v>
      </c>
      <c r="D330" s="13">
        <f>'入力(貼付）'!$C$2</f>
        <v>0</v>
      </c>
      <c r="E330" s="20">
        <f>'入力(貼付）'!$E333</f>
        <v>0</v>
      </c>
    </row>
    <row r="331" spans="1:5" ht="13.5">
      <c r="A331" s="13">
        <v>328</v>
      </c>
      <c r="B331" s="13">
        <f>'入力(貼付）'!$B$2</f>
        <v>0</v>
      </c>
      <c r="C331" s="13">
        <f>'入力(貼付）'!$A334</f>
        <v>0</v>
      </c>
      <c r="D331" s="13">
        <f>'入力(貼付）'!$C$2</f>
        <v>0</v>
      </c>
      <c r="E331" s="20">
        <f>'入力(貼付）'!$E334</f>
        <v>0</v>
      </c>
    </row>
    <row r="332" spans="1:5" ht="13.5">
      <c r="A332" s="13">
        <v>329</v>
      </c>
      <c r="B332" s="13">
        <f>'入力(貼付）'!$B$2</f>
        <v>0</v>
      </c>
      <c r="C332" s="13">
        <f>'入力(貼付）'!$A335</f>
        <v>0</v>
      </c>
      <c r="D332" s="13">
        <f>'入力(貼付）'!$C$2</f>
        <v>0</v>
      </c>
      <c r="E332" s="20">
        <f>'入力(貼付）'!$E335</f>
        <v>0</v>
      </c>
    </row>
    <row r="333" spans="1:5" ht="13.5">
      <c r="A333" s="13">
        <v>330</v>
      </c>
      <c r="B333" s="13">
        <f>'入力(貼付）'!$B$2</f>
        <v>0</v>
      </c>
      <c r="C333" s="13">
        <f>'入力(貼付）'!$A336</f>
        <v>0</v>
      </c>
      <c r="D333" s="13">
        <f>'入力(貼付）'!$C$2</f>
        <v>0</v>
      </c>
      <c r="E333" s="20">
        <f>'入力(貼付）'!$E336</f>
        <v>0</v>
      </c>
    </row>
    <row r="334" spans="1:5" ht="13.5">
      <c r="A334" s="13">
        <v>331</v>
      </c>
      <c r="B334" s="13">
        <f>'入力(貼付）'!$B$2</f>
        <v>0</v>
      </c>
      <c r="C334" s="13">
        <f>'入力(貼付）'!$A337</f>
        <v>0</v>
      </c>
      <c r="D334" s="13">
        <f>'入力(貼付）'!$C$2</f>
        <v>0</v>
      </c>
      <c r="E334" s="20">
        <f>'入力(貼付）'!$E337</f>
        <v>0</v>
      </c>
    </row>
    <row r="335" spans="1:5" ht="13.5">
      <c r="A335" s="13">
        <v>332</v>
      </c>
      <c r="B335" s="13">
        <f>'入力(貼付）'!$B$2</f>
        <v>0</v>
      </c>
      <c r="C335" s="13">
        <f>'入力(貼付）'!$A338</f>
        <v>0</v>
      </c>
      <c r="D335" s="13">
        <f>'入力(貼付）'!$C$2</f>
        <v>0</v>
      </c>
      <c r="E335" s="20">
        <f>'入力(貼付）'!$E338</f>
        <v>0</v>
      </c>
    </row>
    <row r="336" spans="1:5" ht="13.5">
      <c r="A336" s="13">
        <v>333</v>
      </c>
      <c r="B336" s="13">
        <f>'入力(貼付）'!$B$2</f>
        <v>0</v>
      </c>
      <c r="C336" s="13">
        <f>'入力(貼付）'!$A339</f>
        <v>0</v>
      </c>
      <c r="D336" s="13">
        <f>'入力(貼付）'!$C$2</f>
        <v>0</v>
      </c>
      <c r="E336" s="20">
        <f>'入力(貼付）'!$E339</f>
        <v>0</v>
      </c>
    </row>
    <row r="337" spans="1:5" ht="13.5">
      <c r="A337" s="13">
        <v>334</v>
      </c>
      <c r="B337" s="13">
        <f>'入力(貼付）'!$B$2</f>
        <v>0</v>
      </c>
      <c r="C337" s="13">
        <f>'入力(貼付）'!$A340</f>
        <v>0</v>
      </c>
      <c r="D337" s="13">
        <f>'入力(貼付）'!$C$2</f>
        <v>0</v>
      </c>
      <c r="E337" s="20">
        <f>'入力(貼付）'!$E340</f>
        <v>0</v>
      </c>
    </row>
    <row r="338" spans="1:5" ht="13.5">
      <c r="A338" s="13">
        <v>335</v>
      </c>
      <c r="B338" s="13">
        <f>'入力(貼付）'!$B$2</f>
        <v>0</v>
      </c>
      <c r="C338" s="13">
        <f>'入力(貼付）'!$A341</f>
        <v>0</v>
      </c>
      <c r="D338" s="13">
        <f>'入力(貼付）'!$C$2</f>
        <v>0</v>
      </c>
      <c r="E338" s="20">
        <f>'入力(貼付）'!$E341</f>
        <v>0</v>
      </c>
    </row>
    <row r="339" spans="1:5" ht="13.5">
      <c r="A339" s="13">
        <v>336</v>
      </c>
      <c r="B339" s="13">
        <f>'入力(貼付）'!$B$2</f>
        <v>0</v>
      </c>
      <c r="C339" s="13">
        <f>'入力(貼付）'!$A342</f>
        <v>0</v>
      </c>
      <c r="D339" s="13">
        <f>'入力(貼付）'!$C$2</f>
        <v>0</v>
      </c>
      <c r="E339" s="20">
        <f>'入力(貼付）'!$E342</f>
        <v>0</v>
      </c>
    </row>
    <row r="340" spans="1:5" ht="13.5">
      <c r="A340" s="13">
        <v>337</v>
      </c>
      <c r="B340" s="13">
        <f>'入力(貼付）'!$B$2</f>
        <v>0</v>
      </c>
      <c r="C340" s="13">
        <f>'入力(貼付）'!$A343</f>
        <v>0</v>
      </c>
      <c r="D340" s="13">
        <f>'入力(貼付）'!$C$2</f>
        <v>0</v>
      </c>
      <c r="E340" s="20">
        <f>'入力(貼付）'!$E343</f>
        <v>0</v>
      </c>
    </row>
    <row r="341" spans="1:5" ht="13.5">
      <c r="A341" s="13">
        <v>338</v>
      </c>
      <c r="B341" s="13">
        <f>'入力(貼付）'!$B$2</f>
        <v>0</v>
      </c>
      <c r="C341" s="13">
        <f>'入力(貼付）'!$A344</f>
        <v>0</v>
      </c>
      <c r="D341" s="13">
        <f>'入力(貼付）'!$C$2</f>
        <v>0</v>
      </c>
      <c r="E341" s="20">
        <f>'入力(貼付）'!$E344</f>
        <v>0</v>
      </c>
    </row>
    <row r="342" spans="1:5" ht="13.5">
      <c r="A342" s="13">
        <v>339</v>
      </c>
      <c r="B342" s="13">
        <f>'入力(貼付）'!$B$2</f>
        <v>0</v>
      </c>
      <c r="C342" s="13">
        <f>'入力(貼付）'!$A345</f>
        <v>0</v>
      </c>
      <c r="D342" s="13">
        <f>'入力(貼付）'!$C$2</f>
        <v>0</v>
      </c>
      <c r="E342" s="20">
        <f>'入力(貼付）'!$E345</f>
        <v>0</v>
      </c>
    </row>
    <row r="343" spans="1:5" ht="13.5">
      <c r="A343" s="13">
        <v>340</v>
      </c>
      <c r="B343" s="13">
        <f>'入力(貼付）'!$B$2</f>
        <v>0</v>
      </c>
      <c r="C343" s="13">
        <f>'入力(貼付）'!$A346</f>
        <v>0</v>
      </c>
      <c r="D343" s="13">
        <f>'入力(貼付）'!$C$2</f>
        <v>0</v>
      </c>
      <c r="E343" s="20">
        <f>'入力(貼付）'!$E346</f>
        <v>0</v>
      </c>
    </row>
    <row r="344" spans="1:5" ht="13.5">
      <c r="A344" s="13">
        <v>341</v>
      </c>
      <c r="B344" s="13">
        <f>'入力(貼付）'!$B$2</f>
        <v>0</v>
      </c>
      <c r="C344" s="13">
        <f>'入力(貼付）'!$A347</f>
        <v>0</v>
      </c>
      <c r="D344" s="13">
        <f>'入力(貼付）'!$C$2</f>
        <v>0</v>
      </c>
      <c r="E344" s="20">
        <f>'入力(貼付）'!$E347</f>
        <v>0</v>
      </c>
    </row>
    <row r="345" spans="1:5" ht="13.5">
      <c r="A345" s="13">
        <v>342</v>
      </c>
      <c r="B345" s="13">
        <f>'入力(貼付）'!$B$2</f>
        <v>0</v>
      </c>
      <c r="C345" s="13">
        <f>'入力(貼付）'!$A348</f>
        <v>0</v>
      </c>
      <c r="D345" s="13">
        <f>'入力(貼付）'!$C$2</f>
        <v>0</v>
      </c>
      <c r="E345" s="20">
        <f>'入力(貼付）'!$E348</f>
        <v>0</v>
      </c>
    </row>
    <row r="346" spans="1:5" ht="13.5">
      <c r="A346" s="13">
        <v>343</v>
      </c>
      <c r="B346" s="13">
        <f>'入力(貼付）'!$B$2</f>
        <v>0</v>
      </c>
      <c r="C346" s="13">
        <f>'入力(貼付）'!$A349</f>
        <v>0</v>
      </c>
      <c r="D346" s="13">
        <f>'入力(貼付）'!$C$2</f>
        <v>0</v>
      </c>
      <c r="E346" s="20">
        <f>'入力(貼付）'!$E349</f>
        <v>0</v>
      </c>
    </row>
    <row r="347" spans="1:5" ht="13.5">
      <c r="A347" s="13">
        <v>344</v>
      </c>
      <c r="B347" s="13">
        <f>'入力(貼付）'!$B$2</f>
        <v>0</v>
      </c>
      <c r="C347" s="13">
        <f>'入力(貼付）'!$A350</f>
        <v>0</v>
      </c>
      <c r="D347" s="13">
        <f>'入力(貼付）'!$C$2</f>
        <v>0</v>
      </c>
      <c r="E347" s="20">
        <f>'入力(貼付）'!$E350</f>
        <v>0</v>
      </c>
    </row>
    <row r="348" spans="1:5" ht="13.5">
      <c r="A348" s="13">
        <v>345</v>
      </c>
      <c r="B348" s="13">
        <f>'入力(貼付）'!$B$2</f>
        <v>0</v>
      </c>
      <c r="C348" s="13">
        <f>'入力(貼付）'!$A351</f>
        <v>0</v>
      </c>
      <c r="D348" s="13">
        <f>'入力(貼付）'!$C$2</f>
        <v>0</v>
      </c>
      <c r="E348" s="20">
        <f>'入力(貼付）'!$E351</f>
        <v>0</v>
      </c>
    </row>
    <row r="349" spans="1:5" ht="13.5">
      <c r="A349" s="13">
        <v>346</v>
      </c>
      <c r="B349" s="13">
        <f>'入力(貼付）'!$B$2</f>
        <v>0</v>
      </c>
      <c r="C349" s="13">
        <f>'入力(貼付）'!$A352</f>
        <v>0</v>
      </c>
      <c r="D349" s="13">
        <f>'入力(貼付）'!$C$2</f>
        <v>0</v>
      </c>
      <c r="E349" s="20">
        <f>'入力(貼付）'!$E352</f>
        <v>0</v>
      </c>
    </row>
    <row r="350" spans="1:5" ht="13.5">
      <c r="A350" s="13">
        <v>347</v>
      </c>
      <c r="B350" s="13">
        <f>'入力(貼付）'!$B$2</f>
        <v>0</v>
      </c>
      <c r="C350" s="13">
        <f>'入力(貼付）'!$A353</f>
        <v>0</v>
      </c>
      <c r="D350" s="13">
        <f>'入力(貼付）'!$C$2</f>
        <v>0</v>
      </c>
      <c r="E350" s="20">
        <f>'入力(貼付）'!$E353</f>
        <v>0</v>
      </c>
    </row>
    <row r="351" spans="1:5" ht="13.5">
      <c r="A351" s="13">
        <v>348</v>
      </c>
      <c r="B351" s="13">
        <f>'入力(貼付）'!$B$2</f>
        <v>0</v>
      </c>
      <c r="C351" s="13">
        <f>'入力(貼付）'!$A354</f>
        <v>0</v>
      </c>
      <c r="D351" s="13">
        <f>'入力(貼付）'!$C$2</f>
        <v>0</v>
      </c>
      <c r="E351" s="20">
        <f>'入力(貼付）'!$E354</f>
        <v>0</v>
      </c>
    </row>
    <row r="352" spans="1:5" ht="13.5">
      <c r="A352" s="13">
        <v>349</v>
      </c>
      <c r="B352" s="13">
        <f>'入力(貼付）'!$B$2</f>
        <v>0</v>
      </c>
      <c r="C352" s="13">
        <f>'入力(貼付）'!$A355</f>
        <v>0</v>
      </c>
      <c r="D352" s="13">
        <f>'入力(貼付）'!$C$2</f>
        <v>0</v>
      </c>
      <c r="E352" s="20">
        <f>'入力(貼付）'!$E355</f>
        <v>0</v>
      </c>
    </row>
    <row r="353" spans="1:5" ht="13.5">
      <c r="A353" s="13">
        <v>350</v>
      </c>
      <c r="B353" s="13">
        <f>'入力(貼付）'!$B$2</f>
        <v>0</v>
      </c>
      <c r="C353" s="13">
        <f>'入力(貼付）'!$A356</f>
        <v>0</v>
      </c>
      <c r="D353" s="13">
        <f>'入力(貼付）'!$C$2</f>
        <v>0</v>
      </c>
      <c r="E353" s="20">
        <f>'入力(貼付）'!$E356</f>
        <v>0</v>
      </c>
    </row>
    <row r="354" spans="1:5" ht="13.5">
      <c r="A354" s="13">
        <v>351</v>
      </c>
      <c r="B354" s="13">
        <f>'入力(貼付）'!$B$2</f>
        <v>0</v>
      </c>
      <c r="C354" s="13">
        <f>'入力(貼付）'!$A357</f>
        <v>0</v>
      </c>
      <c r="D354" s="13">
        <f>'入力(貼付）'!$C$2</f>
        <v>0</v>
      </c>
      <c r="E354" s="20">
        <f>'入力(貼付）'!$E357</f>
        <v>0</v>
      </c>
    </row>
    <row r="355" spans="1:5" ht="13.5">
      <c r="A355" s="13">
        <v>352</v>
      </c>
      <c r="B355" s="13">
        <f>'入力(貼付）'!$B$2</f>
        <v>0</v>
      </c>
      <c r="C355" s="13">
        <f>'入力(貼付）'!$A358</f>
        <v>0</v>
      </c>
      <c r="D355" s="13">
        <f>'入力(貼付）'!$C$2</f>
        <v>0</v>
      </c>
      <c r="E355" s="20">
        <f>'入力(貼付）'!$E358</f>
        <v>0</v>
      </c>
    </row>
    <row r="356" spans="1:5" ht="13.5">
      <c r="A356" s="13">
        <v>353</v>
      </c>
      <c r="B356" s="13">
        <f>'入力(貼付）'!$B$2</f>
        <v>0</v>
      </c>
      <c r="C356" s="13">
        <f>'入力(貼付）'!$A359</f>
        <v>0</v>
      </c>
      <c r="D356" s="13">
        <f>'入力(貼付）'!$C$2</f>
        <v>0</v>
      </c>
      <c r="E356" s="20">
        <f>'入力(貼付）'!$E359</f>
        <v>0</v>
      </c>
    </row>
    <row r="357" spans="1:5" ht="13.5">
      <c r="A357" s="13">
        <v>354</v>
      </c>
      <c r="B357" s="13">
        <f>'入力(貼付）'!$B$2</f>
        <v>0</v>
      </c>
      <c r="C357" s="13">
        <f>'入力(貼付）'!$A360</f>
        <v>0</v>
      </c>
      <c r="D357" s="13">
        <f>'入力(貼付）'!$C$2</f>
        <v>0</v>
      </c>
      <c r="E357" s="20">
        <f>'入力(貼付）'!$E360</f>
        <v>0</v>
      </c>
    </row>
    <row r="358" spans="1:5" ht="13.5">
      <c r="A358" s="13">
        <v>355</v>
      </c>
      <c r="B358" s="13">
        <f>'入力(貼付）'!$B$2</f>
        <v>0</v>
      </c>
      <c r="C358" s="13">
        <f>'入力(貼付）'!$A361</f>
        <v>0</v>
      </c>
      <c r="D358" s="13">
        <f>'入力(貼付）'!$C$2</f>
        <v>0</v>
      </c>
      <c r="E358" s="20">
        <f>'入力(貼付）'!$E361</f>
        <v>0</v>
      </c>
    </row>
    <row r="359" spans="1:5" ht="13.5">
      <c r="A359" s="13">
        <v>356</v>
      </c>
      <c r="B359" s="13">
        <f>'入力(貼付）'!$B$2</f>
        <v>0</v>
      </c>
      <c r="C359" s="13">
        <f>'入力(貼付）'!$A362</f>
        <v>0</v>
      </c>
      <c r="D359" s="13">
        <f>'入力(貼付）'!$C$2</f>
        <v>0</v>
      </c>
      <c r="E359" s="20">
        <f>'入力(貼付）'!$E362</f>
        <v>0</v>
      </c>
    </row>
    <row r="360" spans="1:5" ht="13.5">
      <c r="A360" s="13">
        <v>357</v>
      </c>
      <c r="B360" s="13">
        <f>'入力(貼付）'!$B$2</f>
        <v>0</v>
      </c>
      <c r="C360" s="13">
        <f>'入力(貼付）'!$A363</f>
        <v>0</v>
      </c>
      <c r="D360" s="13">
        <f>'入力(貼付）'!$C$2</f>
        <v>0</v>
      </c>
      <c r="E360" s="20">
        <f>'入力(貼付）'!$E363</f>
        <v>0</v>
      </c>
    </row>
    <row r="361" spans="1:5" ht="13.5">
      <c r="A361" s="13">
        <v>358</v>
      </c>
      <c r="B361" s="13">
        <f>'入力(貼付）'!$B$2</f>
        <v>0</v>
      </c>
      <c r="C361" s="13">
        <f>'入力(貼付）'!$A364</f>
        <v>0</v>
      </c>
      <c r="D361" s="13">
        <f>'入力(貼付）'!$C$2</f>
        <v>0</v>
      </c>
      <c r="E361" s="20">
        <f>'入力(貼付）'!$E364</f>
        <v>0</v>
      </c>
    </row>
    <row r="362" spans="1:5" ht="13.5">
      <c r="A362" s="13">
        <v>359</v>
      </c>
      <c r="B362" s="13">
        <f>'入力(貼付）'!$B$2</f>
        <v>0</v>
      </c>
      <c r="C362" s="13">
        <f>'入力(貼付）'!$A365</f>
        <v>0</v>
      </c>
      <c r="D362" s="13">
        <f>'入力(貼付）'!$C$2</f>
        <v>0</v>
      </c>
      <c r="E362" s="20">
        <f>'入力(貼付）'!$E365</f>
        <v>0</v>
      </c>
    </row>
    <row r="363" spans="1:5" ht="13.5">
      <c r="A363" s="13">
        <v>360</v>
      </c>
      <c r="B363" s="13">
        <f>'入力(貼付）'!$B$2</f>
        <v>0</v>
      </c>
      <c r="C363" s="13">
        <f>'入力(貼付）'!$A366</f>
        <v>0</v>
      </c>
      <c r="D363" s="13">
        <f>'入力(貼付）'!$C$2</f>
        <v>0</v>
      </c>
      <c r="E363" s="20">
        <f>'入力(貼付）'!$E366</f>
        <v>0</v>
      </c>
    </row>
    <row r="364" spans="1:5" ht="13.5">
      <c r="A364" s="13">
        <v>361</v>
      </c>
      <c r="B364" s="13">
        <f>'入力(貼付）'!$B$2</f>
        <v>0</v>
      </c>
      <c r="C364" s="13">
        <f>'入力(貼付）'!$A367</f>
        <v>0</v>
      </c>
      <c r="D364" s="13">
        <f>'入力(貼付）'!$C$2</f>
        <v>0</v>
      </c>
      <c r="E364" s="20">
        <f>'入力(貼付）'!$E367</f>
        <v>0</v>
      </c>
    </row>
    <row r="365" spans="1:5" ht="13.5">
      <c r="A365" s="13">
        <v>362</v>
      </c>
      <c r="B365" s="13">
        <f>'入力(貼付）'!$B$2</f>
        <v>0</v>
      </c>
      <c r="C365" s="13">
        <f>'入力(貼付）'!$A368</f>
        <v>0</v>
      </c>
      <c r="D365" s="13">
        <f>'入力(貼付）'!$C$2</f>
        <v>0</v>
      </c>
      <c r="E365" s="20">
        <f>'入力(貼付）'!$E368</f>
        <v>0</v>
      </c>
    </row>
    <row r="366" spans="1:5" ht="13.5">
      <c r="A366" s="13">
        <v>363</v>
      </c>
      <c r="B366" s="13">
        <f>'入力(貼付）'!$B$2</f>
        <v>0</v>
      </c>
      <c r="C366" s="13">
        <f>'入力(貼付）'!$A369</f>
        <v>0</v>
      </c>
      <c r="D366" s="13">
        <f>'入力(貼付）'!$C$2</f>
        <v>0</v>
      </c>
      <c r="E366" s="20">
        <f>'入力(貼付）'!$E369</f>
        <v>0</v>
      </c>
    </row>
    <row r="367" spans="1:5" ht="13.5">
      <c r="A367" s="13">
        <v>364</v>
      </c>
      <c r="B367" s="13">
        <f>'入力(貼付）'!$B$2</f>
        <v>0</v>
      </c>
      <c r="C367" s="13">
        <f>'入力(貼付）'!$A370</f>
        <v>0</v>
      </c>
      <c r="D367" s="13">
        <f>'入力(貼付）'!$C$2</f>
        <v>0</v>
      </c>
      <c r="E367" s="20">
        <f>'入力(貼付）'!$E370</f>
        <v>0</v>
      </c>
    </row>
    <row r="368" spans="1:5" ht="13.5">
      <c r="A368" s="13">
        <v>365</v>
      </c>
      <c r="B368" s="13">
        <f>'入力(貼付）'!$B$2</f>
        <v>0</v>
      </c>
      <c r="C368" s="13">
        <f>'入力(貼付）'!$A371</f>
        <v>0</v>
      </c>
      <c r="D368" s="13">
        <f>'入力(貼付）'!$C$2</f>
        <v>0</v>
      </c>
      <c r="E368" s="20">
        <f>'入力(貼付）'!$E371</f>
        <v>0</v>
      </c>
    </row>
    <row r="369" spans="1:5" ht="13.5">
      <c r="A369" s="13">
        <v>366</v>
      </c>
      <c r="B369" s="13">
        <f>'入力(貼付）'!$B$2</f>
        <v>0</v>
      </c>
      <c r="C369" s="13">
        <f>'入力(貼付）'!$A372</f>
        <v>0</v>
      </c>
      <c r="D369" s="13">
        <f>'入力(貼付）'!$C$2</f>
        <v>0</v>
      </c>
      <c r="E369" s="20">
        <f>'入力(貼付）'!$E372</f>
        <v>0</v>
      </c>
    </row>
    <row r="370" spans="1:5" ht="13.5">
      <c r="A370" s="13">
        <v>367</v>
      </c>
      <c r="B370" s="13">
        <f>'入力(貼付）'!$B$2</f>
        <v>0</v>
      </c>
      <c r="C370" s="13">
        <f>'入力(貼付）'!$A373</f>
        <v>0</v>
      </c>
      <c r="D370" s="13">
        <f>'入力(貼付）'!$C$2</f>
        <v>0</v>
      </c>
      <c r="E370" s="20">
        <f>'入力(貼付）'!$E373</f>
        <v>0</v>
      </c>
    </row>
    <row r="371" spans="1:5" ht="13.5">
      <c r="A371" s="13">
        <v>368</v>
      </c>
      <c r="B371" s="13">
        <f>'入力(貼付）'!$B$2</f>
        <v>0</v>
      </c>
      <c r="C371" s="13">
        <f>'入力(貼付）'!$A374</f>
        <v>0</v>
      </c>
      <c r="D371" s="13">
        <f>'入力(貼付）'!$C$2</f>
        <v>0</v>
      </c>
      <c r="E371" s="20">
        <f>'入力(貼付）'!$E374</f>
        <v>0</v>
      </c>
    </row>
    <row r="372" spans="1:5" ht="13.5">
      <c r="A372" s="13">
        <v>369</v>
      </c>
      <c r="B372" s="13">
        <f>'入力(貼付）'!$B$2</f>
        <v>0</v>
      </c>
      <c r="C372" s="13">
        <f>'入力(貼付）'!$A375</f>
        <v>0</v>
      </c>
      <c r="D372" s="13">
        <f>'入力(貼付）'!$C$2</f>
        <v>0</v>
      </c>
      <c r="E372" s="20">
        <f>'入力(貼付）'!$E375</f>
        <v>0</v>
      </c>
    </row>
    <row r="373" spans="1:5" ht="13.5">
      <c r="A373" s="13">
        <v>370</v>
      </c>
      <c r="B373" s="13">
        <f>'入力(貼付）'!$B$2</f>
        <v>0</v>
      </c>
      <c r="C373" s="13">
        <f>'入力(貼付）'!$A376</f>
        <v>0</v>
      </c>
      <c r="D373" s="13">
        <f>'入力(貼付）'!$C$2</f>
        <v>0</v>
      </c>
      <c r="E373" s="20">
        <f>'入力(貼付）'!$E376</f>
        <v>0</v>
      </c>
    </row>
    <row r="374" spans="1:5" ht="13.5">
      <c r="A374" s="13">
        <v>371</v>
      </c>
      <c r="B374" s="13">
        <f>'入力(貼付）'!$B$2</f>
        <v>0</v>
      </c>
      <c r="C374" s="13">
        <f>'入力(貼付）'!$A377</f>
        <v>0</v>
      </c>
      <c r="D374" s="13">
        <f>'入力(貼付）'!$C$2</f>
        <v>0</v>
      </c>
      <c r="E374" s="20">
        <f>'入力(貼付）'!$E377</f>
        <v>0</v>
      </c>
    </row>
    <row r="375" spans="1:5" ht="13.5">
      <c r="A375" s="13">
        <v>372</v>
      </c>
      <c r="B375" s="13">
        <f>'入力(貼付）'!$B$2</f>
        <v>0</v>
      </c>
      <c r="C375" s="13">
        <f>'入力(貼付）'!$A378</f>
        <v>0</v>
      </c>
      <c r="D375" s="13">
        <f>'入力(貼付）'!$C$2</f>
        <v>0</v>
      </c>
      <c r="E375" s="20">
        <f>'入力(貼付）'!$E378</f>
        <v>0</v>
      </c>
    </row>
    <row r="376" spans="1:5" ht="13.5">
      <c r="A376" s="13">
        <v>373</v>
      </c>
      <c r="B376" s="13">
        <f>'入力(貼付）'!$B$2</f>
        <v>0</v>
      </c>
      <c r="C376" s="13">
        <f>'入力(貼付）'!$A379</f>
        <v>0</v>
      </c>
      <c r="D376" s="13">
        <f>'入力(貼付）'!$C$2</f>
        <v>0</v>
      </c>
      <c r="E376" s="20">
        <f>'入力(貼付）'!$E379</f>
        <v>0</v>
      </c>
    </row>
    <row r="377" spans="1:5" ht="13.5">
      <c r="A377" s="13">
        <v>374</v>
      </c>
      <c r="B377" s="13">
        <f>'入力(貼付）'!$B$2</f>
        <v>0</v>
      </c>
      <c r="C377" s="13">
        <f>'入力(貼付）'!$A380</f>
        <v>0</v>
      </c>
      <c r="D377" s="13">
        <f>'入力(貼付）'!$C$2</f>
        <v>0</v>
      </c>
      <c r="E377" s="20">
        <f>'入力(貼付）'!$E380</f>
        <v>0</v>
      </c>
    </row>
    <row r="378" spans="1:5" ht="13.5">
      <c r="A378" s="13">
        <v>375</v>
      </c>
      <c r="B378" s="13">
        <f>'入力(貼付）'!$B$2</f>
        <v>0</v>
      </c>
      <c r="C378" s="13">
        <f>'入力(貼付）'!$A381</f>
        <v>0</v>
      </c>
      <c r="D378" s="13">
        <f>'入力(貼付）'!$C$2</f>
        <v>0</v>
      </c>
      <c r="E378" s="20">
        <f>'入力(貼付）'!$E381</f>
        <v>0</v>
      </c>
    </row>
    <row r="379" spans="1:5" ht="13.5">
      <c r="A379" s="13">
        <v>376</v>
      </c>
      <c r="B379" s="13">
        <f>'入力(貼付）'!$B$2</f>
        <v>0</v>
      </c>
      <c r="C379" s="13">
        <f>'入力(貼付）'!$A382</f>
        <v>0</v>
      </c>
      <c r="D379" s="13">
        <f>'入力(貼付）'!$C$2</f>
        <v>0</v>
      </c>
      <c r="E379" s="20">
        <f>'入力(貼付）'!$E382</f>
        <v>0</v>
      </c>
    </row>
    <row r="380" spans="1:5" ht="13.5">
      <c r="A380" s="13">
        <v>377</v>
      </c>
      <c r="B380" s="13">
        <f>'入力(貼付）'!$B$2</f>
        <v>0</v>
      </c>
      <c r="C380" s="13">
        <f>'入力(貼付）'!$A383</f>
        <v>0</v>
      </c>
      <c r="D380" s="13">
        <f>'入力(貼付）'!$C$2</f>
        <v>0</v>
      </c>
      <c r="E380" s="20">
        <f>'入力(貼付）'!$E383</f>
        <v>0</v>
      </c>
    </row>
    <row r="381" spans="1:5" ht="13.5">
      <c r="A381" s="13">
        <v>378</v>
      </c>
      <c r="B381" s="13">
        <f>'入力(貼付）'!$B$2</f>
        <v>0</v>
      </c>
      <c r="C381" s="13">
        <f>'入力(貼付）'!$A384</f>
        <v>0</v>
      </c>
      <c r="D381" s="13">
        <f>'入力(貼付）'!$C$2</f>
        <v>0</v>
      </c>
      <c r="E381" s="20">
        <f>'入力(貼付）'!$E384</f>
        <v>0</v>
      </c>
    </row>
    <row r="382" spans="1:5" ht="13.5">
      <c r="A382" s="13">
        <v>379</v>
      </c>
      <c r="B382" s="13">
        <f>'入力(貼付）'!$B$2</f>
        <v>0</v>
      </c>
      <c r="C382" s="13">
        <f>'入力(貼付）'!$A385</f>
        <v>0</v>
      </c>
      <c r="D382" s="13">
        <f>'入力(貼付）'!$C$2</f>
        <v>0</v>
      </c>
      <c r="E382" s="20">
        <f>'入力(貼付）'!$E385</f>
        <v>0</v>
      </c>
    </row>
    <row r="383" spans="1:5" ht="13.5">
      <c r="A383" s="13">
        <v>380</v>
      </c>
      <c r="B383" s="13">
        <f>'入力(貼付）'!$B$2</f>
        <v>0</v>
      </c>
      <c r="C383" s="13">
        <f>'入力(貼付）'!$A386</f>
        <v>0</v>
      </c>
      <c r="D383" s="13">
        <f>'入力(貼付）'!$C$2</f>
        <v>0</v>
      </c>
      <c r="E383" s="20">
        <f>'入力(貼付）'!$E386</f>
        <v>0</v>
      </c>
    </row>
    <row r="384" spans="1:5" ht="13.5">
      <c r="A384" s="13">
        <v>381</v>
      </c>
      <c r="B384" s="13">
        <f>'入力(貼付）'!$B$2</f>
        <v>0</v>
      </c>
      <c r="C384" s="13">
        <f>'入力(貼付）'!$A387</f>
        <v>0</v>
      </c>
      <c r="D384" s="13">
        <f>'入力(貼付）'!$C$2</f>
        <v>0</v>
      </c>
      <c r="E384" s="20">
        <f>'入力(貼付）'!$E387</f>
        <v>0</v>
      </c>
    </row>
    <row r="385" spans="1:5" ht="13.5">
      <c r="A385" s="13">
        <v>382</v>
      </c>
      <c r="B385" s="13">
        <f>'入力(貼付）'!$B$2</f>
        <v>0</v>
      </c>
      <c r="C385" s="13">
        <f>'入力(貼付）'!$A388</f>
        <v>0</v>
      </c>
      <c r="D385" s="13">
        <f>'入力(貼付）'!$C$2</f>
        <v>0</v>
      </c>
      <c r="E385" s="20">
        <f>'入力(貼付）'!$E388</f>
        <v>0</v>
      </c>
    </row>
    <row r="386" spans="1:5" ht="13.5">
      <c r="A386" s="13">
        <v>383</v>
      </c>
      <c r="B386" s="13">
        <f>'入力(貼付）'!$B$2</f>
        <v>0</v>
      </c>
      <c r="C386" s="13">
        <f>'入力(貼付）'!$A389</f>
        <v>0</v>
      </c>
      <c r="D386" s="13">
        <f>'入力(貼付）'!$C$2</f>
        <v>0</v>
      </c>
      <c r="E386" s="20">
        <f>'入力(貼付）'!$E389</f>
        <v>0</v>
      </c>
    </row>
    <row r="387" spans="1:5" ht="13.5">
      <c r="A387" s="13">
        <v>384</v>
      </c>
      <c r="B387" s="13">
        <f>'入力(貼付）'!$B$2</f>
        <v>0</v>
      </c>
      <c r="C387" s="13">
        <f>'入力(貼付）'!$A390</f>
        <v>0</v>
      </c>
      <c r="D387" s="13">
        <f>'入力(貼付）'!$C$2</f>
        <v>0</v>
      </c>
      <c r="E387" s="20">
        <f>'入力(貼付）'!$E390</f>
        <v>0</v>
      </c>
    </row>
    <row r="388" spans="1:5" ht="13.5">
      <c r="A388" s="13">
        <v>385</v>
      </c>
      <c r="B388" s="13">
        <f>'入力(貼付）'!$B$2</f>
        <v>0</v>
      </c>
      <c r="C388" s="13">
        <f>'入力(貼付）'!$A391</f>
        <v>0</v>
      </c>
      <c r="D388" s="13">
        <f>'入力(貼付）'!$C$2</f>
        <v>0</v>
      </c>
      <c r="E388" s="20">
        <f>'入力(貼付）'!$E391</f>
        <v>0</v>
      </c>
    </row>
    <row r="389" spans="1:5" ht="13.5">
      <c r="A389" s="13">
        <v>386</v>
      </c>
      <c r="B389" s="13">
        <f>'入力(貼付）'!$B$2</f>
        <v>0</v>
      </c>
      <c r="C389" s="13">
        <f>'入力(貼付）'!$A392</f>
        <v>0</v>
      </c>
      <c r="D389" s="13">
        <f>'入力(貼付）'!$C$2</f>
        <v>0</v>
      </c>
      <c r="E389" s="20">
        <f>'入力(貼付）'!$E392</f>
        <v>0</v>
      </c>
    </row>
    <row r="390" spans="1:5" ht="13.5">
      <c r="A390" s="13">
        <v>387</v>
      </c>
      <c r="B390" s="13">
        <f>'入力(貼付）'!$B$2</f>
        <v>0</v>
      </c>
      <c r="C390" s="13">
        <f>'入力(貼付）'!$A393</f>
        <v>0</v>
      </c>
      <c r="D390" s="13">
        <f>'入力(貼付）'!$C$2</f>
        <v>0</v>
      </c>
      <c r="E390" s="20">
        <f>'入力(貼付）'!$E393</f>
        <v>0</v>
      </c>
    </row>
    <row r="391" spans="1:5" ht="13.5">
      <c r="A391" s="13">
        <v>388</v>
      </c>
      <c r="B391" s="13">
        <f>'入力(貼付）'!$B$2</f>
        <v>0</v>
      </c>
      <c r="C391" s="13">
        <f>'入力(貼付）'!$A394</f>
        <v>0</v>
      </c>
      <c r="D391" s="13">
        <f>'入力(貼付）'!$C$2</f>
        <v>0</v>
      </c>
      <c r="E391" s="20">
        <f>'入力(貼付）'!$E394</f>
        <v>0</v>
      </c>
    </row>
    <row r="392" spans="1:5" ht="13.5">
      <c r="A392" s="13">
        <v>389</v>
      </c>
      <c r="B392" s="13">
        <f>'入力(貼付）'!$B$2</f>
        <v>0</v>
      </c>
      <c r="C392" s="13">
        <f>'入力(貼付）'!$A395</f>
        <v>0</v>
      </c>
      <c r="D392" s="13">
        <f>'入力(貼付）'!$C$2</f>
        <v>0</v>
      </c>
      <c r="E392" s="20">
        <f>'入力(貼付）'!$E395</f>
        <v>0</v>
      </c>
    </row>
    <row r="393" spans="1:5" ht="13.5">
      <c r="A393" s="13">
        <v>390</v>
      </c>
      <c r="B393" s="13">
        <f>'入力(貼付）'!$B$2</f>
        <v>0</v>
      </c>
      <c r="C393" s="13">
        <f>'入力(貼付）'!$A396</f>
        <v>0</v>
      </c>
      <c r="D393" s="13">
        <f>'入力(貼付）'!$C$2</f>
        <v>0</v>
      </c>
      <c r="E393" s="20">
        <f>'入力(貼付）'!$E396</f>
        <v>0</v>
      </c>
    </row>
    <row r="394" spans="1:5" ht="13.5">
      <c r="A394" s="13">
        <v>391</v>
      </c>
      <c r="B394" s="13">
        <f>'入力(貼付）'!$B$2</f>
        <v>0</v>
      </c>
      <c r="C394" s="13">
        <f>'入力(貼付）'!$A397</f>
        <v>0</v>
      </c>
      <c r="D394" s="13">
        <f>'入力(貼付）'!$C$2</f>
        <v>0</v>
      </c>
      <c r="E394" s="20">
        <f>'入力(貼付）'!$E397</f>
        <v>0</v>
      </c>
    </row>
    <row r="395" spans="1:5" ht="13.5">
      <c r="A395" s="13">
        <v>392</v>
      </c>
      <c r="B395" s="13">
        <f>'入力(貼付）'!$B$2</f>
        <v>0</v>
      </c>
      <c r="C395" s="13">
        <f>'入力(貼付）'!$A398</f>
        <v>0</v>
      </c>
      <c r="D395" s="13">
        <f>'入力(貼付）'!$C$2</f>
        <v>0</v>
      </c>
      <c r="E395" s="20">
        <f>'入力(貼付）'!$E398</f>
        <v>0</v>
      </c>
    </row>
    <row r="396" spans="1:5" ht="13.5">
      <c r="A396" s="13">
        <v>393</v>
      </c>
      <c r="B396" s="13">
        <f>'入力(貼付）'!$B$2</f>
        <v>0</v>
      </c>
      <c r="C396" s="13">
        <f>'入力(貼付）'!$A399</f>
        <v>0</v>
      </c>
      <c r="D396" s="13">
        <f>'入力(貼付）'!$C$2</f>
        <v>0</v>
      </c>
      <c r="E396" s="20">
        <f>'入力(貼付）'!$E399</f>
        <v>0</v>
      </c>
    </row>
    <row r="397" spans="1:5" ht="13.5">
      <c r="A397" s="13">
        <v>394</v>
      </c>
      <c r="B397" s="13">
        <f>'入力(貼付）'!$B$2</f>
        <v>0</v>
      </c>
      <c r="C397" s="13">
        <f>'入力(貼付）'!$A400</f>
        <v>0</v>
      </c>
      <c r="D397" s="13">
        <f>'入力(貼付）'!$C$2</f>
        <v>0</v>
      </c>
      <c r="E397" s="20">
        <f>'入力(貼付）'!$E400</f>
        <v>0</v>
      </c>
    </row>
    <row r="398" spans="1:5" ht="13.5">
      <c r="A398" s="13">
        <v>395</v>
      </c>
      <c r="B398" s="13">
        <f>'入力(貼付）'!$B$2</f>
        <v>0</v>
      </c>
      <c r="C398" s="13">
        <f>'入力(貼付）'!$A401</f>
        <v>0</v>
      </c>
      <c r="D398" s="13">
        <f>'入力(貼付）'!$C$2</f>
        <v>0</v>
      </c>
      <c r="E398" s="20">
        <f>'入力(貼付）'!$E401</f>
        <v>0</v>
      </c>
    </row>
    <row r="399" spans="1:5" ht="13.5">
      <c r="A399" s="13">
        <v>396</v>
      </c>
      <c r="B399" s="13">
        <f>'入力(貼付）'!$B$2</f>
        <v>0</v>
      </c>
      <c r="C399" s="13">
        <f>'入力(貼付）'!$A402</f>
        <v>0</v>
      </c>
      <c r="D399" s="13">
        <f>'入力(貼付）'!$C$2</f>
        <v>0</v>
      </c>
      <c r="E399" s="20">
        <f>'入力(貼付）'!$E402</f>
        <v>0</v>
      </c>
    </row>
    <row r="400" spans="1:5" ht="13.5">
      <c r="A400" s="13">
        <v>397</v>
      </c>
      <c r="B400" s="13">
        <f>'入力(貼付）'!$B$2</f>
        <v>0</v>
      </c>
      <c r="C400" s="13">
        <f>'入力(貼付）'!$A403</f>
        <v>0</v>
      </c>
      <c r="D400" s="13">
        <f>'入力(貼付）'!$C$2</f>
        <v>0</v>
      </c>
      <c r="E400" s="20">
        <f>'入力(貼付）'!$E403</f>
        <v>0</v>
      </c>
    </row>
    <row r="401" spans="1:5" ht="13.5">
      <c r="A401" s="13">
        <v>398</v>
      </c>
      <c r="B401" s="13">
        <f>'入力(貼付）'!$B$2</f>
        <v>0</v>
      </c>
      <c r="C401" s="13">
        <f>'入力(貼付）'!$A404</f>
        <v>0</v>
      </c>
      <c r="D401" s="13">
        <f>'入力(貼付）'!$C$2</f>
        <v>0</v>
      </c>
      <c r="E401" s="20">
        <f>'入力(貼付）'!$E404</f>
        <v>0</v>
      </c>
    </row>
    <row r="402" spans="1:5" ht="13.5">
      <c r="A402" s="13">
        <v>399</v>
      </c>
      <c r="B402" s="13">
        <f>'入力(貼付）'!$B$2</f>
        <v>0</v>
      </c>
      <c r="C402" s="13">
        <f>'入力(貼付）'!$A405</f>
        <v>0</v>
      </c>
      <c r="D402" s="13">
        <f>'入力(貼付）'!$C$2</f>
        <v>0</v>
      </c>
      <c r="E402" s="20">
        <f>'入力(貼付）'!$E405</f>
        <v>0</v>
      </c>
    </row>
    <row r="403" spans="1:5" ht="13.5">
      <c r="A403" s="13">
        <v>400</v>
      </c>
      <c r="B403" s="13">
        <f>'入力(貼付）'!$B$2</f>
        <v>0</v>
      </c>
      <c r="C403" s="13">
        <f>'入力(貼付）'!$A406</f>
        <v>0</v>
      </c>
      <c r="D403" s="13">
        <f>'入力(貼付）'!$C$2</f>
        <v>0</v>
      </c>
      <c r="E403" s="20">
        <f>'入力(貼付）'!$E406</f>
        <v>0</v>
      </c>
    </row>
    <row r="404" spans="1:5" ht="13.5">
      <c r="A404" s="13">
        <v>401</v>
      </c>
      <c r="B404" s="13">
        <f>'入力(貼付）'!$B$2</f>
        <v>0</v>
      </c>
      <c r="C404" s="13">
        <f>'入力(貼付）'!$A407</f>
        <v>0</v>
      </c>
      <c r="D404" s="13">
        <f>'入力(貼付）'!$C$2</f>
        <v>0</v>
      </c>
      <c r="E404" s="20">
        <f>'入力(貼付）'!$E407</f>
        <v>0</v>
      </c>
    </row>
    <row r="405" spans="1:5" ht="13.5">
      <c r="A405" s="13">
        <v>402</v>
      </c>
      <c r="B405" s="13">
        <f>'入力(貼付）'!$B$2</f>
        <v>0</v>
      </c>
      <c r="C405" s="13">
        <f>'入力(貼付）'!$A408</f>
        <v>0</v>
      </c>
      <c r="D405" s="13">
        <f>'入力(貼付）'!$C$2</f>
        <v>0</v>
      </c>
      <c r="E405" s="20">
        <f>'入力(貼付）'!$E408</f>
        <v>0</v>
      </c>
    </row>
    <row r="406" spans="1:5" ht="13.5">
      <c r="A406" s="13">
        <v>403</v>
      </c>
      <c r="B406" s="13">
        <f>'入力(貼付）'!$B$2</f>
        <v>0</v>
      </c>
      <c r="C406" s="13">
        <f>'入力(貼付）'!$A409</f>
        <v>0</v>
      </c>
      <c r="D406" s="13">
        <f>'入力(貼付）'!$C$2</f>
        <v>0</v>
      </c>
      <c r="E406" s="20">
        <f>'入力(貼付）'!$E409</f>
        <v>0</v>
      </c>
    </row>
    <row r="407" spans="1:5" ht="13.5">
      <c r="A407" s="13">
        <v>404</v>
      </c>
      <c r="B407" s="13">
        <f>'入力(貼付）'!$B$2</f>
        <v>0</v>
      </c>
      <c r="C407" s="13">
        <f>'入力(貼付）'!$A410</f>
        <v>0</v>
      </c>
      <c r="D407" s="13">
        <f>'入力(貼付）'!$C$2</f>
        <v>0</v>
      </c>
      <c r="E407" s="20">
        <f>'入力(貼付）'!$E410</f>
        <v>0</v>
      </c>
    </row>
    <row r="408" spans="1:5" ht="13.5">
      <c r="A408" s="13">
        <v>405</v>
      </c>
      <c r="B408" s="13">
        <f>'入力(貼付）'!$B$2</f>
        <v>0</v>
      </c>
      <c r="C408" s="13">
        <f>'入力(貼付）'!$A411</f>
        <v>0</v>
      </c>
      <c r="D408" s="13">
        <f>'入力(貼付）'!$C$2</f>
        <v>0</v>
      </c>
      <c r="E408" s="20">
        <f>'入力(貼付）'!$E411</f>
        <v>0</v>
      </c>
    </row>
    <row r="409" spans="1:5" ht="13.5">
      <c r="A409" s="13">
        <v>406</v>
      </c>
      <c r="B409" s="13">
        <f>'入力(貼付）'!$B$2</f>
        <v>0</v>
      </c>
      <c r="C409" s="13">
        <f>'入力(貼付）'!$A412</f>
        <v>0</v>
      </c>
      <c r="D409" s="13">
        <f>'入力(貼付）'!$C$2</f>
        <v>0</v>
      </c>
      <c r="E409" s="20">
        <f>'入力(貼付）'!$E412</f>
        <v>0</v>
      </c>
    </row>
    <row r="410" spans="1:5" ht="13.5">
      <c r="A410" s="13">
        <v>407</v>
      </c>
      <c r="B410" s="13">
        <f>'入力(貼付）'!$B$2</f>
        <v>0</v>
      </c>
      <c r="C410" s="13">
        <f>'入力(貼付）'!$A413</f>
        <v>0</v>
      </c>
      <c r="D410" s="13">
        <f>'入力(貼付）'!$C$2</f>
        <v>0</v>
      </c>
      <c r="E410" s="20">
        <f>'入力(貼付）'!$E413</f>
        <v>0</v>
      </c>
    </row>
    <row r="411" spans="1:5" ht="13.5">
      <c r="A411" s="13">
        <v>408</v>
      </c>
      <c r="B411" s="13">
        <f>'入力(貼付）'!$B$2</f>
        <v>0</v>
      </c>
      <c r="C411" s="13">
        <f>'入力(貼付）'!$A414</f>
        <v>0</v>
      </c>
      <c r="D411" s="13">
        <f>'入力(貼付）'!$C$2</f>
        <v>0</v>
      </c>
      <c r="E411" s="20">
        <f>'入力(貼付）'!$E414</f>
        <v>0</v>
      </c>
    </row>
    <row r="412" spans="1:5" ht="13.5">
      <c r="A412" s="13">
        <v>409</v>
      </c>
      <c r="B412" s="13">
        <f>'入力(貼付）'!$B$2</f>
        <v>0</v>
      </c>
      <c r="C412" s="13">
        <f>'入力(貼付）'!$A415</f>
        <v>0</v>
      </c>
      <c r="D412" s="13">
        <f>'入力(貼付）'!$C$2</f>
        <v>0</v>
      </c>
      <c r="E412" s="20">
        <f>'入力(貼付）'!$E415</f>
        <v>0</v>
      </c>
    </row>
    <row r="413" spans="1:5" ht="13.5">
      <c r="A413" s="13">
        <v>410</v>
      </c>
      <c r="B413" s="13">
        <f>'入力(貼付）'!$B$2</f>
        <v>0</v>
      </c>
      <c r="C413" s="13">
        <f>'入力(貼付）'!$A416</f>
        <v>0</v>
      </c>
      <c r="D413" s="13">
        <f>'入力(貼付）'!$C$2</f>
        <v>0</v>
      </c>
      <c r="E413" s="20">
        <f>'入力(貼付）'!$E416</f>
        <v>0</v>
      </c>
    </row>
    <row r="414" spans="1:5" ht="13.5">
      <c r="A414" s="13">
        <v>411</v>
      </c>
      <c r="B414" s="13">
        <f>'入力(貼付）'!$B$2</f>
        <v>0</v>
      </c>
      <c r="C414" s="13">
        <f>'入力(貼付）'!$A417</f>
        <v>0</v>
      </c>
      <c r="D414" s="13">
        <f>'入力(貼付）'!$C$2</f>
        <v>0</v>
      </c>
      <c r="E414" s="20">
        <f>'入力(貼付）'!$E417</f>
        <v>0</v>
      </c>
    </row>
    <row r="415" spans="1:5" ht="13.5">
      <c r="A415" s="13">
        <v>412</v>
      </c>
      <c r="B415" s="13">
        <f>'入力(貼付）'!$B$2</f>
        <v>0</v>
      </c>
      <c r="C415" s="13">
        <f>'入力(貼付）'!$A418</f>
        <v>0</v>
      </c>
      <c r="D415" s="13">
        <f>'入力(貼付）'!$C$2</f>
        <v>0</v>
      </c>
      <c r="E415" s="20">
        <f>'入力(貼付）'!$E418</f>
        <v>0</v>
      </c>
    </row>
    <row r="416" spans="1:5" ht="13.5">
      <c r="A416" s="13">
        <v>413</v>
      </c>
      <c r="B416" s="13">
        <f>'入力(貼付）'!$B$2</f>
        <v>0</v>
      </c>
      <c r="C416" s="13">
        <f>'入力(貼付）'!$A419</f>
        <v>0</v>
      </c>
      <c r="D416" s="13">
        <f>'入力(貼付）'!$C$2</f>
        <v>0</v>
      </c>
      <c r="E416" s="20">
        <f>'入力(貼付）'!$E419</f>
        <v>0</v>
      </c>
    </row>
    <row r="417" spans="1:5" ht="13.5">
      <c r="A417" s="13">
        <v>414</v>
      </c>
      <c r="B417" s="13">
        <f>'入力(貼付）'!$B$2</f>
        <v>0</v>
      </c>
      <c r="C417" s="13">
        <f>'入力(貼付）'!$A420</f>
        <v>0</v>
      </c>
      <c r="D417" s="13">
        <f>'入力(貼付）'!$C$2</f>
        <v>0</v>
      </c>
      <c r="E417" s="20">
        <f>'入力(貼付）'!$E420</f>
        <v>0</v>
      </c>
    </row>
    <row r="418" spans="1:5" ht="13.5">
      <c r="A418" s="13">
        <v>415</v>
      </c>
      <c r="B418" s="13">
        <f>'入力(貼付）'!$B$2</f>
        <v>0</v>
      </c>
      <c r="C418" s="13">
        <f>'入力(貼付）'!$A421</f>
        <v>0</v>
      </c>
      <c r="D418" s="13">
        <f>'入力(貼付）'!$C$2</f>
        <v>0</v>
      </c>
      <c r="E418" s="20">
        <f>'入力(貼付）'!$E421</f>
        <v>0</v>
      </c>
    </row>
    <row r="419" spans="1:5" ht="13.5">
      <c r="A419" s="13">
        <v>416</v>
      </c>
      <c r="B419" s="13">
        <f>'入力(貼付）'!$B$2</f>
        <v>0</v>
      </c>
      <c r="C419" s="13">
        <f>'入力(貼付）'!$A422</f>
        <v>0</v>
      </c>
      <c r="D419" s="13">
        <f>'入力(貼付）'!$C$2</f>
        <v>0</v>
      </c>
      <c r="E419" s="20">
        <f>'入力(貼付）'!$E422</f>
        <v>0</v>
      </c>
    </row>
    <row r="420" spans="1:5" ht="13.5">
      <c r="A420" s="13">
        <v>417</v>
      </c>
      <c r="B420" s="13">
        <f>'入力(貼付）'!$B$2</f>
        <v>0</v>
      </c>
      <c r="C420" s="13">
        <f>'入力(貼付）'!$A423</f>
        <v>0</v>
      </c>
      <c r="D420" s="13">
        <f>'入力(貼付）'!$C$2</f>
        <v>0</v>
      </c>
      <c r="E420" s="20">
        <f>'入力(貼付）'!$E423</f>
        <v>0</v>
      </c>
    </row>
    <row r="421" spans="1:5" ht="13.5">
      <c r="A421" s="13">
        <v>418</v>
      </c>
      <c r="B421" s="13">
        <f>'入力(貼付）'!$B$2</f>
        <v>0</v>
      </c>
      <c r="C421" s="13">
        <f>'入力(貼付）'!$A424</f>
        <v>0</v>
      </c>
      <c r="D421" s="13">
        <f>'入力(貼付）'!$C$2</f>
        <v>0</v>
      </c>
      <c r="E421" s="20">
        <f>'入力(貼付）'!$E424</f>
        <v>0</v>
      </c>
    </row>
    <row r="422" spans="1:5" ht="13.5">
      <c r="A422" s="13">
        <v>419</v>
      </c>
      <c r="B422" s="13">
        <f>'入力(貼付）'!$B$2</f>
        <v>0</v>
      </c>
      <c r="C422" s="13">
        <f>'入力(貼付）'!$A425</f>
        <v>0</v>
      </c>
      <c r="D422" s="13">
        <f>'入力(貼付）'!$C$2</f>
        <v>0</v>
      </c>
      <c r="E422" s="20">
        <f>'入力(貼付）'!$E425</f>
        <v>0</v>
      </c>
    </row>
    <row r="423" spans="1:5" ht="13.5">
      <c r="A423" s="13">
        <v>420</v>
      </c>
      <c r="B423" s="13">
        <f>'入力(貼付）'!$B$2</f>
        <v>0</v>
      </c>
      <c r="C423" s="13">
        <f>'入力(貼付）'!$A426</f>
        <v>0</v>
      </c>
      <c r="D423" s="13">
        <f>'入力(貼付）'!$C$2</f>
        <v>0</v>
      </c>
      <c r="E423" s="20">
        <f>'入力(貼付）'!$E426</f>
        <v>0</v>
      </c>
    </row>
    <row r="424" spans="1:5" ht="13.5">
      <c r="A424" s="13">
        <v>421</v>
      </c>
      <c r="B424" s="13">
        <f>'入力(貼付）'!$B$2</f>
        <v>0</v>
      </c>
      <c r="C424" s="13">
        <f>'入力(貼付）'!$A427</f>
        <v>0</v>
      </c>
      <c r="D424" s="13">
        <f>'入力(貼付）'!$C$2</f>
        <v>0</v>
      </c>
      <c r="E424" s="20">
        <f>'入力(貼付）'!$E427</f>
        <v>0</v>
      </c>
    </row>
    <row r="425" spans="1:5" ht="13.5">
      <c r="A425" s="13">
        <v>422</v>
      </c>
      <c r="B425" s="13">
        <f>'入力(貼付）'!$B$2</f>
        <v>0</v>
      </c>
      <c r="C425" s="13">
        <f>'入力(貼付）'!$A428</f>
        <v>0</v>
      </c>
      <c r="D425" s="13">
        <f>'入力(貼付）'!$C$2</f>
        <v>0</v>
      </c>
      <c r="E425" s="20">
        <f>'入力(貼付）'!$E428</f>
        <v>0</v>
      </c>
    </row>
    <row r="426" spans="1:5" ht="13.5">
      <c r="A426" s="13">
        <v>423</v>
      </c>
      <c r="B426" s="13">
        <f>'入力(貼付）'!$B$2</f>
        <v>0</v>
      </c>
      <c r="C426" s="13">
        <f>'入力(貼付）'!$A429</f>
        <v>0</v>
      </c>
      <c r="D426" s="13">
        <f>'入力(貼付）'!$C$2</f>
        <v>0</v>
      </c>
      <c r="E426" s="20">
        <f>'入力(貼付）'!$E429</f>
        <v>0</v>
      </c>
    </row>
    <row r="427" spans="1:5" ht="13.5">
      <c r="A427" s="13">
        <v>424</v>
      </c>
      <c r="B427" s="13">
        <f>'入力(貼付）'!$B$2</f>
        <v>0</v>
      </c>
      <c r="C427" s="13">
        <f>'入力(貼付）'!$A430</f>
        <v>0</v>
      </c>
      <c r="D427" s="13">
        <f>'入力(貼付）'!$C$2</f>
        <v>0</v>
      </c>
      <c r="E427" s="20">
        <f>'入力(貼付）'!$E430</f>
        <v>0</v>
      </c>
    </row>
    <row r="428" spans="1:5" ht="13.5">
      <c r="A428" s="13">
        <v>425</v>
      </c>
      <c r="B428" s="13">
        <f>'入力(貼付）'!$B$2</f>
        <v>0</v>
      </c>
      <c r="C428" s="13">
        <f>'入力(貼付）'!$A431</f>
        <v>0</v>
      </c>
      <c r="D428" s="13">
        <f>'入力(貼付）'!$C$2</f>
        <v>0</v>
      </c>
      <c r="E428" s="20">
        <f>'入力(貼付）'!$E431</f>
        <v>0</v>
      </c>
    </row>
    <row r="429" spans="1:5" ht="13.5">
      <c r="A429" s="13">
        <v>426</v>
      </c>
      <c r="B429" s="13">
        <f>'入力(貼付）'!$B$2</f>
        <v>0</v>
      </c>
      <c r="C429" s="13">
        <f>'入力(貼付）'!$A432</f>
        <v>0</v>
      </c>
      <c r="D429" s="13">
        <f>'入力(貼付）'!$C$2</f>
        <v>0</v>
      </c>
      <c r="E429" s="20">
        <f>'入力(貼付）'!$E432</f>
        <v>0</v>
      </c>
    </row>
    <row r="430" spans="1:5" ht="13.5">
      <c r="A430" s="13">
        <v>427</v>
      </c>
      <c r="B430" s="13">
        <f>'入力(貼付）'!$B$2</f>
        <v>0</v>
      </c>
      <c r="C430" s="13">
        <f>'入力(貼付）'!$A433</f>
        <v>0</v>
      </c>
      <c r="D430" s="13">
        <f>'入力(貼付）'!$C$2</f>
        <v>0</v>
      </c>
      <c r="E430" s="20">
        <f>'入力(貼付）'!$E433</f>
        <v>0</v>
      </c>
    </row>
    <row r="431" spans="1:5" ht="13.5">
      <c r="A431" s="13">
        <v>428</v>
      </c>
      <c r="B431" s="13">
        <f>'入力(貼付）'!$B$2</f>
        <v>0</v>
      </c>
      <c r="C431" s="13">
        <f>'入力(貼付）'!$A434</f>
        <v>0</v>
      </c>
      <c r="D431" s="13">
        <f>'入力(貼付）'!$C$2</f>
        <v>0</v>
      </c>
      <c r="E431" s="20">
        <f>'入力(貼付）'!$E434</f>
        <v>0</v>
      </c>
    </row>
    <row r="432" spans="1:5" ht="13.5">
      <c r="A432" s="13">
        <v>429</v>
      </c>
      <c r="B432" s="13">
        <f>'入力(貼付）'!$B$2</f>
        <v>0</v>
      </c>
      <c r="C432" s="13">
        <f>'入力(貼付）'!$A435</f>
        <v>0</v>
      </c>
      <c r="D432" s="13">
        <f>'入力(貼付）'!$C$2</f>
        <v>0</v>
      </c>
      <c r="E432" s="20">
        <f>'入力(貼付）'!$E435</f>
        <v>0</v>
      </c>
    </row>
    <row r="433" spans="1:5" ht="13.5">
      <c r="A433" s="13">
        <v>430</v>
      </c>
      <c r="B433" s="13">
        <f>'入力(貼付）'!$B$2</f>
        <v>0</v>
      </c>
      <c r="C433" s="13">
        <f>'入力(貼付）'!$A436</f>
        <v>0</v>
      </c>
      <c r="D433" s="13">
        <f>'入力(貼付）'!$C$2</f>
        <v>0</v>
      </c>
      <c r="E433" s="20">
        <f>'入力(貼付）'!$E436</f>
        <v>0</v>
      </c>
    </row>
    <row r="434" spans="1:5" ht="13.5">
      <c r="A434" s="13">
        <v>431</v>
      </c>
      <c r="B434" s="13">
        <f>'入力(貼付）'!$B$2</f>
        <v>0</v>
      </c>
      <c r="C434" s="13">
        <f>'入力(貼付）'!$A437</f>
        <v>0</v>
      </c>
      <c r="D434" s="13">
        <f>'入力(貼付）'!$C$2</f>
        <v>0</v>
      </c>
      <c r="E434" s="20">
        <f>'入力(貼付）'!$E437</f>
        <v>0</v>
      </c>
    </row>
    <row r="435" spans="1:5" ht="13.5">
      <c r="A435" s="13">
        <v>432</v>
      </c>
      <c r="B435" s="13">
        <f>'入力(貼付）'!$B$2</f>
        <v>0</v>
      </c>
      <c r="C435" s="13">
        <f>'入力(貼付）'!$A438</f>
        <v>0</v>
      </c>
      <c r="D435" s="13">
        <f>'入力(貼付）'!$C$2</f>
        <v>0</v>
      </c>
      <c r="E435" s="20">
        <f>'入力(貼付）'!$E438</f>
        <v>0</v>
      </c>
    </row>
    <row r="436" spans="1:5" ht="13.5">
      <c r="A436" s="13">
        <v>433</v>
      </c>
      <c r="B436" s="13">
        <f>'入力(貼付）'!$B$2</f>
        <v>0</v>
      </c>
      <c r="C436" s="13">
        <f>'入力(貼付）'!$A439</f>
        <v>0</v>
      </c>
      <c r="D436" s="13">
        <f>'入力(貼付）'!$C$2</f>
        <v>0</v>
      </c>
      <c r="E436" s="20">
        <f>'入力(貼付）'!$E439</f>
        <v>0</v>
      </c>
    </row>
    <row r="437" spans="1:5" ht="13.5">
      <c r="A437" s="13">
        <v>434</v>
      </c>
      <c r="B437" s="13">
        <f>'入力(貼付）'!$B$2</f>
        <v>0</v>
      </c>
      <c r="C437" s="13">
        <f>'入力(貼付）'!$A440</f>
        <v>0</v>
      </c>
      <c r="D437" s="13">
        <f>'入力(貼付）'!$C$2</f>
        <v>0</v>
      </c>
      <c r="E437" s="20">
        <f>'入力(貼付）'!$E440</f>
        <v>0</v>
      </c>
    </row>
    <row r="438" spans="1:5" ht="13.5">
      <c r="A438" s="13">
        <v>435</v>
      </c>
      <c r="B438" s="13">
        <f>'入力(貼付）'!$B$2</f>
        <v>0</v>
      </c>
      <c r="C438" s="13">
        <f>'入力(貼付）'!$A441</f>
        <v>0</v>
      </c>
      <c r="D438" s="13">
        <f>'入力(貼付）'!$C$2</f>
        <v>0</v>
      </c>
      <c r="E438" s="20">
        <f>'入力(貼付）'!$E441</f>
        <v>0</v>
      </c>
    </row>
    <row r="439" spans="1:5" ht="13.5">
      <c r="A439" s="13">
        <v>436</v>
      </c>
      <c r="B439" s="13">
        <f>'入力(貼付）'!$B$2</f>
        <v>0</v>
      </c>
      <c r="C439" s="13">
        <f>'入力(貼付）'!$A442</f>
        <v>0</v>
      </c>
      <c r="D439" s="13">
        <f>'入力(貼付）'!$C$2</f>
        <v>0</v>
      </c>
      <c r="E439" s="20">
        <f>'入力(貼付）'!$E442</f>
        <v>0</v>
      </c>
    </row>
    <row r="440" spans="1:5" ht="13.5">
      <c r="A440" s="13">
        <v>437</v>
      </c>
      <c r="B440" s="13">
        <f>'入力(貼付）'!$B$2</f>
        <v>0</v>
      </c>
      <c r="C440" s="13">
        <f>'入力(貼付）'!$A443</f>
        <v>0</v>
      </c>
      <c r="D440" s="13">
        <f>'入力(貼付）'!$C$2</f>
        <v>0</v>
      </c>
      <c r="E440" s="20">
        <f>'入力(貼付）'!$E443</f>
        <v>0</v>
      </c>
    </row>
    <row r="441" spans="1:5" ht="13.5">
      <c r="A441" s="13">
        <v>438</v>
      </c>
      <c r="B441" s="13">
        <f>'入力(貼付）'!$B$2</f>
        <v>0</v>
      </c>
      <c r="C441" s="13">
        <f>'入力(貼付）'!$A444</f>
        <v>0</v>
      </c>
      <c r="D441" s="13">
        <f>'入力(貼付）'!$C$2</f>
        <v>0</v>
      </c>
      <c r="E441" s="20">
        <f>'入力(貼付）'!$E444</f>
        <v>0</v>
      </c>
    </row>
    <row r="442" spans="1:5" ht="13.5">
      <c r="A442" s="13">
        <v>439</v>
      </c>
      <c r="B442" s="13">
        <f>'入力(貼付）'!$B$2</f>
        <v>0</v>
      </c>
      <c r="C442" s="13">
        <f>'入力(貼付）'!$A445</f>
        <v>0</v>
      </c>
      <c r="D442" s="13">
        <f>'入力(貼付）'!$C$2</f>
        <v>0</v>
      </c>
      <c r="E442" s="20">
        <f>'入力(貼付）'!$E445</f>
        <v>0</v>
      </c>
    </row>
    <row r="443" spans="1:5" ht="13.5">
      <c r="A443" s="13">
        <v>440</v>
      </c>
      <c r="B443" s="13">
        <f>'入力(貼付）'!$B$2</f>
        <v>0</v>
      </c>
      <c r="C443" s="13">
        <f>'入力(貼付）'!$A446</f>
        <v>0</v>
      </c>
      <c r="D443" s="13">
        <f>'入力(貼付）'!$C$2</f>
        <v>0</v>
      </c>
      <c r="E443" s="20">
        <f>'入力(貼付）'!$E446</f>
        <v>0</v>
      </c>
    </row>
    <row r="444" spans="1:5" ht="13.5">
      <c r="A444" s="13">
        <v>441</v>
      </c>
      <c r="B444" s="13">
        <f>'入力(貼付）'!$B$2</f>
        <v>0</v>
      </c>
      <c r="C444" s="13">
        <f>'入力(貼付）'!$A447</f>
        <v>0</v>
      </c>
      <c r="D444" s="13">
        <f>'入力(貼付）'!$C$2</f>
        <v>0</v>
      </c>
      <c r="E444" s="20">
        <f>'入力(貼付）'!$E447</f>
        <v>0</v>
      </c>
    </row>
    <row r="445" spans="1:5" ht="13.5">
      <c r="A445" s="13">
        <v>442</v>
      </c>
      <c r="B445" s="13">
        <f>'入力(貼付）'!$B$2</f>
        <v>0</v>
      </c>
      <c r="C445" s="13">
        <f>'入力(貼付）'!$A448</f>
        <v>0</v>
      </c>
      <c r="D445" s="13">
        <f>'入力(貼付）'!$C$2</f>
        <v>0</v>
      </c>
      <c r="E445" s="20">
        <f>'入力(貼付）'!$E448</f>
        <v>0</v>
      </c>
    </row>
    <row r="446" spans="1:5" ht="13.5">
      <c r="A446" s="13">
        <v>443</v>
      </c>
      <c r="B446" s="13">
        <f>'入力(貼付）'!$B$2</f>
        <v>0</v>
      </c>
      <c r="C446" s="13">
        <f>'入力(貼付）'!$A449</f>
        <v>0</v>
      </c>
      <c r="D446" s="13">
        <f>'入力(貼付）'!$C$2</f>
        <v>0</v>
      </c>
      <c r="E446" s="20">
        <f>'入力(貼付）'!$E449</f>
        <v>0</v>
      </c>
    </row>
    <row r="447" spans="1:5" ht="13.5">
      <c r="A447" s="13">
        <v>444</v>
      </c>
      <c r="B447" s="13">
        <f>'入力(貼付）'!$B$2</f>
        <v>0</v>
      </c>
      <c r="C447" s="13">
        <f>'入力(貼付）'!$A450</f>
        <v>0</v>
      </c>
      <c r="D447" s="13">
        <f>'入力(貼付）'!$C$2</f>
        <v>0</v>
      </c>
      <c r="E447" s="20">
        <f>'入力(貼付）'!$E450</f>
        <v>0</v>
      </c>
    </row>
    <row r="448" spans="1:5" ht="13.5">
      <c r="A448" s="13">
        <v>445</v>
      </c>
      <c r="B448" s="13">
        <f>'入力(貼付）'!$B$2</f>
        <v>0</v>
      </c>
      <c r="C448" s="13">
        <f>'入力(貼付）'!$A451</f>
        <v>0</v>
      </c>
      <c r="D448" s="13">
        <f>'入力(貼付）'!$C$2</f>
        <v>0</v>
      </c>
      <c r="E448" s="20">
        <f>'入力(貼付）'!$E451</f>
        <v>0</v>
      </c>
    </row>
    <row r="449" spans="1:5" ht="13.5">
      <c r="A449" s="13">
        <v>446</v>
      </c>
      <c r="B449" s="13">
        <f>'入力(貼付）'!$B$2</f>
        <v>0</v>
      </c>
      <c r="C449" s="13">
        <f>'入力(貼付）'!$A452</f>
        <v>0</v>
      </c>
      <c r="D449" s="13">
        <f>'入力(貼付）'!$C$2</f>
        <v>0</v>
      </c>
      <c r="E449" s="20">
        <f>'入力(貼付）'!$E452</f>
        <v>0</v>
      </c>
    </row>
    <row r="450" spans="1:5" ht="13.5">
      <c r="A450" s="13">
        <v>447</v>
      </c>
      <c r="B450" s="13">
        <f>'入力(貼付）'!$B$2</f>
        <v>0</v>
      </c>
      <c r="C450" s="13">
        <f>'入力(貼付）'!$A453</f>
        <v>0</v>
      </c>
      <c r="D450" s="13">
        <f>'入力(貼付）'!$C$2</f>
        <v>0</v>
      </c>
      <c r="E450" s="20">
        <f>'入力(貼付）'!$E453</f>
        <v>0</v>
      </c>
    </row>
    <row r="451" spans="1:5" ht="13.5">
      <c r="A451" s="13">
        <v>448</v>
      </c>
      <c r="B451" s="13">
        <f>'入力(貼付）'!$B$2</f>
        <v>0</v>
      </c>
      <c r="C451" s="13">
        <f>'入力(貼付）'!$A454</f>
        <v>0</v>
      </c>
      <c r="D451" s="13">
        <f>'入力(貼付）'!$C$2</f>
        <v>0</v>
      </c>
      <c r="E451" s="20">
        <f>'入力(貼付）'!$E454</f>
        <v>0</v>
      </c>
    </row>
    <row r="452" spans="1:5" ht="13.5">
      <c r="A452" s="13">
        <v>449</v>
      </c>
      <c r="B452" s="13">
        <f>'入力(貼付）'!$B$2</f>
        <v>0</v>
      </c>
      <c r="C452" s="13">
        <f>'入力(貼付）'!$A455</f>
        <v>0</v>
      </c>
      <c r="D452" s="13">
        <f>'入力(貼付）'!$C$2</f>
        <v>0</v>
      </c>
      <c r="E452" s="20">
        <f>'入力(貼付）'!$E455</f>
        <v>0</v>
      </c>
    </row>
    <row r="453" spans="1:5" ht="13.5">
      <c r="A453" s="13">
        <v>450</v>
      </c>
      <c r="B453" s="13">
        <f>'入力(貼付）'!$B$2</f>
        <v>0</v>
      </c>
      <c r="C453" s="13">
        <f>'入力(貼付）'!$A456</f>
        <v>0</v>
      </c>
      <c r="D453" s="13">
        <f>'入力(貼付）'!$C$2</f>
        <v>0</v>
      </c>
      <c r="E453" s="20">
        <f>'入力(貼付）'!$E456</f>
        <v>0</v>
      </c>
    </row>
    <row r="454" spans="1:5" ht="13.5">
      <c r="A454" s="13">
        <v>451</v>
      </c>
      <c r="B454" s="13">
        <f>'入力(貼付）'!$B$2</f>
        <v>0</v>
      </c>
      <c r="C454" s="13">
        <f>'入力(貼付）'!$A457</f>
        <v>0</v>
      </c>
      <c r="D454" s="13">
        <f>'入力(貼付）'!$C$2</f>
        <v>0</v>
      </c>
      <c r="E454" s="20">
        <f>'入力(貼付）'!$E457</f>
        <v>0</v>
      </c>
    </row>
    <row r="455" spans="1:5" ht="13.5">
      <c r="A455" s="13">
        <v>452</v>
      </c>
      <c r="B455" s="13">
        <f>'入力(貼付）'!$B$2</f>
        <v>0</v>
      </c>
      <c r="C455" s="13">
        <f>'入力(貼付）'!$A458</f>
        <v>0</v>
      </c>
      <c r="D455" s="13">
        <f>'入力(貼付）'!$C$2</f>
        <v>0</v>
      </c>
      <c r="E455" s="20">
        <f>'入力(貼付）'!$E458</f>
        <v>0</v>
      </c>
    </row>
    <row r="456" spans="1:5" ht="13.5">
      <c r="A456" s="13">
        <v>453</v>
      </c>
      <c r="B456" s="13">
        <f>'入力(貼付）'!$B$2</f>
        <v>0</v>
      </c>
      <c r="C456" s="13">
        <f>'入力(貼付）'!$A459</f>
        <v>0</v>
      </c>
      <c r="D456" s="13">
        <f>'入力(貼付）'!$C$2</f>
        <v>0</v>
      </c>
      <c r="E456" s="20">
        <f>'入力(貼付）'!$E459</f>
        <v>0</v>
      </c>
    </row>
    <row r="457" spans="1:5" ht="13.5">
      <c r="A457" s="13">
        <v>454</v>
      </c>
      <c r="B457" s="13">
        <f>'入力(貼付）'!$B$2</f>
        <v>0</v>
      </c>
      <c r="C457" s="13">
        <f>'入力(貼付）'!$A460</f>
        <v>0</v>
      </c>
      <c r="D457" s="13">
        <f>'入力(貼付）'!$C$2</f>
        <v>0</v>
      </c>
      <c r="E457" s="20">
        <f>'入力(貼付）'!$E460</f>
        <v>0</v>
      </c>
    </row>
    <row r="458" spans="1:5" ht="13.5">
      <c r="A458" s="13">
        <v>455</v>
      </c>
      <c r="B458" s="13">
        <f>'入力(貼付）'!$B$2</f>
        <v>0</v>
      </c>
      <c r="C458" s="13">
        <f>'入力(貼付）'!$A461</f>
        <v>0</v>
      </c>
      <c r="D458" s="13">
        <f>'入力(貼付）'!$C$2</f>
        <v>0</v>
      </c>
      <c r="E458" s="20">
        <f>'入力(貼付）'!$E461</f>
        <v>0</v>
      </c>
    </row>
    <row r="459" spans="1:5" ht="13.5">
      <c r="A459" s="13">
        <v>456</v>
      </c>
      <c r="B459" s="13">
        <f>'入力(貼付）'!$B$2</f>
        <v>0</v>
      </c>
      <c r="C459" s="13">
        <f>'入力(貼付）'!$A462</f>
        <v>0</v>
      </c>
      <c r="D459" s="13">
        <f>'入力(貼付）'!$C$2</f>
        <v>0</v>
      </c>
      <c r="E459" s="20">
        <f>'入力(貼付）'!$E462</f>
        <v>0</v>
      </c>
    </row>
    <row r="460" spans="1:5" ht="13.5">
      <c r="A460" s="13">
        <v>457</v>
      </c>
      <c r="B460" s="13">
        <f>'入力(貼付）'!$B$2</f>
        <v>0</v>
      </c>
      <c r="C460" s="13">
        <f>'入力(貼付）'!$A463</f>
        <v>0</v>
      </c>
      <c r="D460" s="13">
        <f>'入力(貼付）'!$C$2</f>
        <v>0</v>
      </c>
      <c r="E460" s="20">
        <f>'入力(貼付）'!$E463</f>
        <v>0</v>
      </c>
    </row>
    <row r="461" spans="1:5" ht="13.5">
      <c r="A461" s="13">
        <v>458</v>
      </c>
      <c r="B461" s="13">
        <f>'入力(貼付）'!$B$2</f>
        <v>0</v>
      </c>
      <c r="C461" s="13">
        <f>'入力(貼付）'!$A464</f>
        <v>0</v>
      </c>
      <c r="D461" s="13">
        <f>'入力(貼付）'!$C$2</f>
        <v>0</v>
      </c>
      <c r="E461" s="20">
        <f>'入力(貼付）'!$E464</f>
        <v>0</v>
      </c>
    </row>
    <row r="462" spans="1:5" ht="13.5">
      <c r="A462" s="13">
        <v>459</v>
      </c>
      <c r="B462" s="13">
        <f>'入力(貼付）'!$B$2</f>
        <v>0</v>
      </c>
      <c r="C462" s="13">
        <f>'入力(貼付）'!$A465</f>
        <v>0</v>
      </c>
      <c r="D462" s="13">
        <f>'入力(貼付）'!$C$2</f>
        <v>0</v>
      </c>
      <c r="E462" s="20">
        <f>'入力(貼付）'!$E465</f>
        <v>0</v>
      </c>
    </row>
    <row r="463" spans="1:5" ht="13.5">
      <c r="A463" s="13">
        <v>460</v>
      </c>
      <c r="B463" s="13">
        <f>'入力(貼付）'!$B$2</f>
        <v>0</v>
      </c>
      <c r="C463" s="13">
        <f>'入力(貼付）'!$A466</f>
        <v>0</v>
      </c>
      <c r="D463" s="13">
        <f>'入力(貼付）'!$C$2</f>
        <v>0</v>
      </c>
      <c r="E463" s="20">
        <f>'入力(貼付）'!$E466</f>
        <v>0</v>
      </c>
    </row>
    <row r="464" spans="1:5" ht="13.5">
      <c r="A464" s="13">
        <v>461</v>
      </c>
      <c r="B464" s="13">
        <f>'入力(貼付）'!$B$2</f>
        <v>0</v>
      </c>
      <c r="C464" s="13">
        <f>'入力(貼付）'!$A467</f>
        <v>0</v>
      </c>
      <c r="D464" s="13">
        <f>'入力(貼付）'!$C$2</f>
        <v>0</v>
      </c>
      <c r="E464" s="20">
        <f>'入力(貼付）'!$E467</f>
        <v>0</v>
      </c>
    </row>
    <row r="465" spans="1:5" ht="13.5">
      <c r="A465" s="13">
        <v>462</v>
      </c>
      <c r="B465" s="13">
        <f>'入力(貼付）'!$B$2</f>
        <v>0</v>
      </c>
      <c r="C465" s="13">
        <f>'入力(貼付）'!$A468</f>
        <v>0</v>
      </c>
      <c r="D465" s="13">
        <f>'入力(貼付）'!$C$2</f>
        <v>0</v>
      </c>
      <c r="E465" s="20">
        <f>'入力(貼付）'!$E468</f>
        <v>0</v>
      </c>
    </row>
    <row r="466" spans="1:5" ht="13.5">
      <c r="A466" s="13">
        <v>463</v>
      </c>
      <c r="B466" s="13">
        <f>'入力(貼付）'!$B$2</f>
        <v>0</v>
      </c>
      <c r="C466" s="13">
        <f>'入力(貼付）'!$A469</f>
        <v>0</v>
      </c>
      <c r="D466" s="13">
        <f>'入力(貼付）'!$C$2</f>
        <v>0</v>
      </c>
      <c r="E466" s="20">
        <f>'入力(貼付）'!$E469</f>
        <v>0</v>
      </c>
    </row>
    <row r="467" spans="1:5" ht="13.5">
      <c r="A467" s="13">
        <v>464</v>
      </c>
      <c r="B467" s="13">
        <f>'入力(貼付）'!$B$2</f>
        <v>0</v>
      </c>
      <c r="C467" s="13">
        <f>'入力(貼付）'!$A470</f>
        <v>0</v>
      </c>
      <c r="D467" s="13">
        <f>'入力(貼付）'!$C$2</f>
        <v>0</v>
      </c>
      <c r="E467" s="20">
        <f>'入力(貼付）'!$E470</f>
        <v>0</v>
      </c>
    </row>
    <row r="468" spans="1:5" ht="13.5">
      <c r="A468" s="13">
        <v>465</v>
      </c>
      <c r="B468" s="13">
        <f>'入力(貼付）'!$B$2</f>
        <v>0</v>
      </c>
      <c r="C468" s="13">
        <f>'入力(貼付）'!$A471</f>
        <v>0</v>
      </c>
      <c r="D468" s="13">
        <f>'入力(貼付）'!$C$2</f>
        <v>0</v>
      </c>
      <c r="E468" s="20">
        <f>'入力(貼付）'!$E471</f>
        <v>0</v>
      </c>
    </row>
    <row r="469" spans="1:5" ht="13.5">
      <c r="A469" s="13">
        <v>466</v>
      </c>
      <c r="B469" s="13">
        <f>'入力(貼付）'!$B$2</f>
        <v>0</v>
      </c>
      <c r="C469" s="13">
        <f>'入力(貼付）'!$A472</f>
        <v>0</v>
      </c>
      <c r="D469" s="13">
        <f>'入力(貼付）'!$C$2</f>
        <v>0</v>
      </c>
      <c r="E469" s="20">
        <f>'入力(貼付）'!$E472</f>
        <v>0</v>
      </c>
    </row>
    <row r="470" spans="1:5" ht="13.5">
      <c r="A470" s="13">
        <v>467</v>
      </c>
      <c r="B470" s="13">
        <f>'入力(貼付）'!$B$2</f>
        <v>0</v>
      </c>
      <c r="C470" s="13">
        <f>'入力(貼付）'!$A473</f>
        <v>0</v>
      </c>
      <c r="D470" s="13">
        <f>'入力(貼付）'!$C$2</f>
        <v>0</v>
      </c>
      <c r="E470" s="20">
        <f>'入力(貼付）'!$E473</f>
        <v>0</v>
      </c>
    </row>
    <row r="471" spans="1:5" ht="13.5">
      <c r="A471" s="13">
        <v>468</v>
      </c>
      <c r="B471" s="13">
        <f>'入力(貼付）'!$B$2</f>
        <v>0</v>
      </c>
      <c r="C471" s="13">
        <f>'入力(貼付）'!$A474</f>
        <v>0</v>
      </c>
      <c r="D471" s="13">
        <f>'入力(貼付）'!$C$2</f>
        <v>0</v>
      </c>
      <c r="E471" s="20">
        <f>'入力(貼付）'!$E474</f>
        <v>0</v>
      </c>
    </row>
    <row r="472" spans="1:5" ht="13.5">
      <c r="A472" s="13">
        <v>469</v>
      </c>
      <c r="B472" s="13">
        <f>'入力(貼付）'!$B$2</f>
        <v>0</v>
      </c>
      <c r="C472" s="13">
        <f>'入力(貼付）'!$A475</f>
        <v>0</v>
      </c>
      <c r="D472" s="13">
        <f>'入力(貼付）'!$C$2</f>
        <v>0</v>
      </c>
      <c r="E472" s="20">
        <f>'入力(貼付）'!$E475</f>
        <v>0</v>
      </c>
    </row>
    <row r="473" spans="1:5" ht="13.5">
      <c r="A473" s="13">
        <v>470</v>
      </c>
      <c r="B473" s="13">
        <f>'入力(貼付）'!$B$2</f>
        <v>0</v>
      </c>
      <c r="C473" s="13">
        <f>'入力(貼付）'!$A476</f>
        <v>0</v>
      </c>
      <c r="D473" s="13">
        <f>'入力(貼付）'!$C$2</f>
        <v>0</v>
      </c>
      <c r="E473" s="20">
        <f>'入力(貼付）'!$E476</f>
        <v>0</v>
      </c>
    </row>
    <row r="474" spans="1:5" ht="13.5">
      <c r="A474" s="13">
        <v>471</v>
      </c>
      <c r="B474" s="13">
        <f>'入力(貼付）'!$B$2</f>
        <v>0</v>
      </c>
      <c r="C474" s="13">
        <f>'入力(貼付）'!$A477</f>
        <v>0</v>
      </c>
      <c r="D474" s="13">
        <f>'入力(貼付）'!$C$2</f>
        <v>0</v>
      </c>
      <c r="E474" s="20">
        <f>'入力(貼付）'!$E477</f>
        <v>0</v>
      </c>
    </row>
    <row r="475" spans="1:5" ht="13.5">
      <c r="A475" s="13">
        <v>472</v>
      </c>
      <c r="B475" s="13">
        <f>'入力(貼付）'!$B$2</f>
        <v>0</v>
      </c>
      <c r="C475" s="13">
        <f>'入力(貼付）'!$A478</f>
        <v>0</v>
      </c>
      <c r="D475" s="13">
        <f>'入力(貼付）'!$C$2</f>
        <v>0</v>
      </c>
      <c r="E475" s="20">
        <f>'入力(貼付）'!$E478</f>
        <v>0</v>
      </c>
    </row>
    <row r="476" spans="1:5" ht="13.5">
      <c r="A476" s="13">
        <v>473</v>
      </c>
      <c r="B476" s="13">
        <f>'入力(貼付）'!$B$2</f>
        <v>0</v>
      </c>
      <c r="C476" s="13">
        <f>'入力(貼付）'!$A479</f>
        <v>0</v>
      </c>
      <c r="D476" s="13">
        <f>'入力(貼付）'!$C$2</f>
        <v>0</v>
      </c>
      <c r="E476" s="20">
        <f>'入力(貼付）'!$E479</f>
        <v>0</v>
      </c>
    </row>
    <row r="477" spans="1:5" ht="13.5">
      <c r="A477" s="13">
        <v>474</v>
      </c>
      <c r="B477" s="13">
        <f>'入力(貼付）'!$B$2</f>
        <v>0</v>
      </c>
      <c r="C477" s="13">
        <f>'入力(貼付）'!$A480</f>
        <v>0</v>
      </c>
      <c r="D477" s="13">
        <f>'入力(貼付）'!$C$2</f>
        <v>0</v>
      </c>
      <c r="E477" s="20">
        <f>'入力(貼付）'!$E480</f>
        <v>0</v>
      </c>
    </row>
    <row r="478" spans="1:5" ht="13.5">
      <c r="A478" s="13">
        <v>475</v>
      </c>
      <c r="B478" s="13">
        <f>'入力(貼付）'!$B$2</f>
        <v>0</v>
      </c>
      <c r="C478" s="13">
        <f>'入力(貼付）'!$A481</f>
        <v>0</v>
      </c>
      <c r="D478" s="13">
        <f>'入力(貼付）'!$C$2</f>
        <v>0</v>
      </c>
      <c r="E478" s="20">
        <f>'入力(貼付）'!$E481</f>
        <v>0</v>
      </c>
    </row>
    <row r="479" spans="1:5" ht="13.5">
      <c r="A479" s="13">
        <v>476</v>
      </c>
      <c r="B479" s="13">
        <f>'入力(貼付）'!$B$2</f>
        <v>0</v>
      </c>
      <c r="C479" s="13">
        <f>'入力(貼付）'!$A482</f>
        <v>0</v>
      </c>
      <c r="D479" s="13">
        <f>'入力(貼付）'!$C$2</f>
        <v>0</v>
      </c>
      <c r="E479" s="20">
        <f>'入力(貼付）'!$E482</f>
        <v>0</v>
      </c>
    </row>
    <row r="480" spans="1:5" ht="13.5">
      <c r="A480" s="13">
        <v>477</v>
      </c>
      <c r="B480" s="13">
        <f>'入力(貼付）'!$B$2</f>
        <v>0</v>
      </c>
      <c r="C480" s="13">
        <f>'入力(貼付）'!$A483</f>
        <v>0</v>
      </c>
      <c r="D480" s="13">
        <f>'入力(貼付）'!$C$2</f>
        <v>0</v>
      </c>
      <c r="E480" s="20">
        <f>'入力(貼付）'!$E483</f>
        <v>0</v>
      </c>
    </row>
    <row r="481" spans="1:5" ht="13.5">
      <c r="A481" s="13">
        <v>478</v>
      </c>
      <c r="B481" s="13">
        <f>'入力(貼付）'!$B$2</f>
        <v>0</v>
      </c>
      <c r="C481" s="13">
        <f>'入力(貼付）'!$A484</f>
        <v>0</v>
      </c>
      <c r="D481" s="13">
        <f>'入力(貼付）'!$C$2</f>
        <v>0</v>
      </c>
      <c r="E481" s="20">
        <f>'入力(貼付）'!$E484</f>
        <v>0</v>
      </c>
    </row>
    <row r="482" spans="1:5" ht="13.5">
      <c r="A482" s="13">
        <v>479</v>
      </c>
      <c r="B482" s="13">
        <f>'入力(貼付）'!$B$2</f>
        <v>0</v>
      </c>
      <c r="C482" s="13">
        <f>'入力(貼付）'!$A485</f>
        <v>0</v>
      </c>
      <c r="D482" s="13">
        <f>'入力(貼付）'!$C$2</f>
        <v>0</v>
      </c>
      <c r="E482" s="20">
        <f>'入力(貼付）'!$E485</f>
        <v>0</v>
      </c>
    </row>
    <row r="483" spans="1:5" ht="13.5">
      <c r="A483" s="13">
        <v>480</v>
      </c>
      <c r="B483" s="13">
        <f>'入力(貼付）'!$B$2</f>
        <v>0</v>
      </c>
      <c r="C483" s="13">
        <f>'入力(貼付）'!$A486</f>
        <v>0</v>
      </c>
      <c r="D483" s="13">
        <f>'入力(貼付）'!$C$2</f>
        <v>0</v>
      </c>
      <c r="E483" s="20">
        <f>'入力(貼付）'!$E486</f>
        <v>0</v>
      </c>
    </row>
    <row r="484" spans="1:5" ht="13.5">
      <c r="A484" s="13">
        <v>481</v>
      </c>
      <c r="B484" s="13">
        <f>'入力(貼付）'!$B$2</f>
        <v>0</v>
      </c>
      <c r="C484" s="13">
        <f>'入力(貼付）'!$A487</f>
        <v>0</v>
      </c>
      <c r="D484" s="13">
        <f>'入力(貼付）'!$C$2</f>
        <v>0</v>
      </c>
      <c r="E484" s="20">
        <f>'入力(貼付）'!$E487</f>
        <v>0</v>
      </c>
    </row>
    <row r="485" spans="1:5" ht="13.5">
      <c r="A485" s="13">
        <v>482</v>
      </c>
      <c r="B485" s="13">
        <f>'入力(貼付）'!$B$2</f>
        <v>0</v>
      </c>
      <c r="C485" s="13">
        <f>'入力(貼付）'!$A488</f>
        <v>0</v>
      </c>
      <c r="D485" s="13">
        <f>'入力(貼付）'!$C$2</f>
        <v>0</v>
      </c>
      <c r="E485" s="20">
        <f>'入力(貼付）'!$E488</f>
        <v>0</v>
      </c>
    </row>
    <row r="486" spans="1:5" ht="13.5">
      <c r="A486" s="13">
        <v>483</v>
      </c>
      <c r="B486" s="13">
        <f>'入力(貼付）'!$B$2</f>
        <v>0</v>
      </c>
      <c r="C486" s="13">
        <f>'入力(貼付）'!$A489</f>
        <v>0</v>
      </c>
      <c r="D486" s="13">
        <f>'入力(貼付）'!$C$2</f>
        <v>0</v>
      </c>
      <c r="E486" s="20">
        <f>'入力(貼付）'!$E489</f>
        <v>0</v>
      </c>
    </row>
    <row r="487" spans="1:5" ht="13.5">
      <c r="A487" s="13">
        <v>484</v>
      </c>
      <c r="B487" s="13">
        <f>'入力(貼付）'!$B$2</f>
        <v>0</v>
      </c>
      <c r="C487" s="13">
        <f>'入力(貼付）'!$A490</f>
        <v>0</v>
      </c>
      <c r="D487" s="13">
        <f>'入力(貼付）'!$C$2</f>
        <v>0</v>
      </c>
      <c r="E487" s="20">
        <f>'入力(貼付）'!$E490</f>
        <v>0</v>
      </c>
    </row>
    <row r="488" spans="1:5" ht="13.5">
      <c r="A488" s="13">
        <v>485</v>
      </c>
      <c r="B488" s="13">
        <f>'入力(貼付）'!$B$2</f>
        <v>0</v>
      </c>
      <c r="C488" s="13">
        <f>'入力(貼付）'!$A491</f>
        <v>0</v>
      </c>
      <c r="D488" s="13">
        <f>'入力(貼付）'!$C$2</f>
        <v>0</v>
      </c>
      <c r="E488" s="20">
        <f>'入力(貼付）'!$E491</f>
        <v>0</v>
      </c>
    </row>
    <row r="489" spans="1:5" ht="13.5">
      <c r="A489" s="13">
        <v>486</v>
      </c>
      <c r="B489" s="13">
        <f>'入力(貼付）'!$B$2</f>
        <v>0</v>
      </c>
      <c r="C489" s="13">
        <f>'入力(貼付）'!$A492</f>
        <v>0</v>
      </c>
      <c r="D489" s="13">
        <f>'入力(貼付）'!$C$2</f>
        <v>0</v>
      </c>
      <c r="E489" s="20">
        <f>'入力(貼付）'!$E492</f>
        <v>0</v>
      </c>
    </row>
    <row r="490" spans="1:5" ht="13.5">
      <c r="A490" s="13">
        <v>487</v>
      </c>
      <c r="B490" s="13">
        <f>'入力(貼付）'!$B$2</f>
        <v>0</v>
      </c>
      <c r="C490" s="13">
        <f>'入力(貼付）'!$A493</f>
        <v>0</v>
      </c>
      <c r="D490" s="13">
        <f>'入力(貼付）'!$C$2</f>
        <v>0</v>
      </c>
      <c r="E490" s="20">
        <f>'入力(貼付）'!$E493</f>
        <v>0</v>
      </c>
    </row>
    <row r="491" spans="1:5" ht="13.5">
      <c r="A491" s="13">
        <v>488</v>
      </c>
      <c r="B491" s="13">
        <f>'入力(貼付）'!$B$2</f>
        <v>0</v>
      </c>
      <c r="C491" s="13">
        <f>'入力(貼付）'!$A494</f>
        <v>0</v>
      </c>
      <c r="D491" s="13">
        <f>'入力(貼付）'!$C$2</f>
        <v>0</v>
      </c>
      <c r="E491" s="20">
        <f>'入力(貼付）'!$E494</f>
        <v>0</v>
      </c>
    </row>
    <row r="492" spans="1:5" ht="13.5">
      <c r="A492" s="13">
        <v>489</v>
      </c>
      <c r="B492" s="13">
        <f>'入力(貼付）'!$B$2</f>
        <v>0</v>
      </c>
      <c r="C492" s="13">
        <f>'入力(貼付）'!$A495</f>
        <v>0</v>
      </c>
      <c r="D492" s="13">
        <f>'入力(貼付）'!$C$2</f>
        <v>0</v>
      </c>
      <c r="E492" s="20">
        <f>'入力(貼付）'!$E495</f>
        <v>0</v>
      </c>
    </row>
    <row r="493" spans="1:5" ht="13.5">
      <c r="A493" s="13">
        <v>490</v>
      </c>
      <c r="B493" s="13">
        <f>'入力(貼付）'!$B$2</f>
        <v>0</v>
      </c>
      <c r="C493" s="13">
        <f>'入力(貼付）'!$A496</f>
        <v>0</v>
      </c>
      <c r="D493" s="13">
        <f>'入力(貼付）'!$C$2</f>
        <v>0</v>
      </c>
      <c r="E493" s="20">
        <f>'入力(貼付）'!$E496</f>
        <v>0</v>
      </c>
    </row>
    <row r="494" spans="1:5" ht="13.5">
      <c r="A494" s="13">
        <v>491</v>
      </c>
      <c r="B494" s="13">
        <f>'入力(貼付）'!$B$2</f>
        <v>0</v>
      </c>
      <c r="C494" s="13">
        <f>'入力(貼付）'!$A497</f>
        <v>0</v>
      </c>
      <c r="D494" s="13">
        <f>'入力(貼付）'!$C$2</f>
        <v>0</v>
      </c>
      <c r="E494" s="20">
        <f>'入力(貼付）'!$E497</f>
        <v>0</v>
      </c>
    </row>
    <row r="495" spans="1:5" ht="13.5">
      <c r="A495" s="13">
        <v>492</v>
      </c>
      <c r="B495" s="13">
        <f>'入力(貼付）'!$B$2</f>
        <v>0</v>
      </c>
      <c r="C495" s="13">
        <f>'入力(貼付）'!$A498</f>
        <v>0</v>
      </c>
      <c r="D495" s="13">
        <f>'入力(貼付）'!$C$2</f>
        <v>0</v>
      </c>
      <c r="E495" s="20">
        <f>'入力(貼付）'!$E498</f>
        <v>0</v>
      </c>
    </row>
    <row r="496" spans="1:5" ht="13.5">
      <c r="A496" s="13">
        <v>493</v>
      </c>
      <c r="B496" s="13">
        <f>'入力(貼付）'!$B$2</f>
        <v>0</v>
      </c>
      <c r="C496" s="13">
        <f>'入力(貼付）'!$A499</f>
        <v>0</v>
      </c>
      <c r="D496" s="13">
        <f>'入力(貼付）'!$C$2</f>
        <v>0</v>
      </c>
      <c r="E496" s="20">
        <f>'入力(貼付）'!$E499</f>
        <v>0</v>
      </c>
    </row>
    <row r="497" spans="1:5" ht="13.5">
      <c r="A497" s="13">
        <v>494</v>
      </c>
      <c r="B497" s="13">
        <f>'入力(貼付）'!$B$2</f>
        <v>0</v>
      </c>
      <c r="C497" s="13">
        <f>'入力(貼付）'!$A500</f>
        <v>0</v>
      </c>
      <c r="D497" s="13">
        <f>'入力(貼付）'!$C$2</f>
        <v>0</v>
      </c>
      <c r="E497" s="20">
        <f>'入力(貼付）'!$E500</f>
        <v>0</v>
      </c>
    </row>
    <row r="498" spans="1:5" ht="13.5">
      <c r="A498" s="13">
        <v>495</v>
      </c>
      <c r="B498" s="13">
        <f>'入力(貼付）'!$B$2</f>
        <v>0</v>
      </c>
      <c r="C498" s="13">
        <f>'入力(貼付）'!$A501</f>
        <v>0</v>
      </c>
      <c r="D498" s="13">
        <f>'入力(貼付）'!$C$2</f>
        <v>0</v>
      </c>
      <c r="E498" s="20">
        <f>'入力(貼付）'!$E501</f>
        <v>0</v>
      </c>
    </row>
    <row r="499" spans="1:5" ht="13.5">
      <c r="A499" s="13">
        <v>496</v>
      </c>
      <c r="B499" s="13">
        <f>'入力(貼付）'!$B$2</f>
        <v>0</v>
      </c>
      <c r="C499" s="13">
        <f>'入力(貼付）'!$A502</f>
        <v>0</v>
      </c>
      <c r="D499" s="13">
        <f>'入力(貼付）'!$C$2</f>
        <v>0</v>
      </c>
      <c r="E499" s="20">
        <f>'入力(貼付）'!$E502</f>
        <v>0</v>
      </c>
    </row>
    <row r="500" spans="1:5" ht="13.5">
      <c r="A500" s="13">
        <v>497</v>
      </c>
      <c r="B500" s="13">
        <f>'入力(貼付）'!$B$2</f>
        <v>0</v>
      </c>
      <c r="C500" s="13">
        <f>'入力(貼付）'!$A503</f>
        <v>0</v>
      </c>
      <c r="D500" s="13">
        <f>'入力(貼付）'!$C$2</f>
        <v>0</v>
      </c>
      <c r="E500" s="20">
        <f>'入力(貼付）'!$E503</f>
        <v>0</v>
      </c>
    </row>
    <row r="501" spans="1:5" ht="13.5">
      <c r="A501" s="13">
        <v>498</v>
      </c>
      <c r="B501" s="13">
        <f>'入力(貼付）'!$B$2</f>
        <v>0</v>
      </c>
      <c r="C501" s="13">
        <f>'入力(貼付）'!$A504</f>
        <v>0</v>
      </c>
      <c r="D501" s="13">
        <f>'入力(貼付）'!$C$2</f>
        <v>0</v>
      </c>
      <c r="E501" s="20">
        <f>'入力(貼付）'!$E504</f>
        <v>0</v>
      </c>
    </row>
    <row r="502" spans="1:5" ht="13.5">
      <c r="A502" s="13">
        <v>499</v>
      </c>
      <c r="B502" s="13">
        <f>'入力(貼付）'!$B$2</f>
        <v>0</v>
      </c>
      <c r="C502" s="13">
        <f>'入力(貼付）'!$A505</f>
        <v>0</v>
      </c>
      <c r="D502" s="13">
        <f>'入力(貼付）'!$C$2</f>
        <v>0</v>
      </c>
      <c r="E502" s="20">
        <f>'入力(貼付）'!$E505</f>
        <v>0</v>
      </c>
    </row>
    <row r="503" spans="1:5" ht="13.5">
      <c r="A503" s="13">
        <v>500</v>
      </c>
      <c r="B503" s="13">
        <f>'入力(貼付）'!$B$2</f>
        <v>0</v>
      </c>
      <c r="C503" s="13">
        <f>'入力(貼付）'!$A506</f>
        <v>0</v>
      </c>
      <c r="D503" s="13">
        <f>'入力(貼付）'!$C$2</f>
        <v>0</v>
      </c>
      <c r="E503" s="20">
        <f>'入力(貼付）'!$E506</f>
        <v>0</v>
      </c>
    </row>
    <row r="504" spans="1:5" ht="13.5">
      <c r="A504" s="13">
        <v>501</v>
      </c>
      <c r="B504" s="13">
        <f>'入力(貼付）'!$B$2</f>
        <v>0</v>
      </c>
      <c r="C504" s="13">
        <f>'入力(貼付）'!$A507</f>
        <v>0</v>
      </c>
      <c r="D504" s="13">
        <f>'入力(貼付）'!$C$2</f>
        <v>0</v>
      </c>
      <c r="E504" s="20">
        <f>'入力(貼付）'!$E507</f>
        <v>0</v>
      </c>
    </row>
    <row r="505" spans="1:5" ht="13.5">
      <c r="A505" s="13">
        <v>502</v>
      </c>
      <c r="B505" s="13">
        <f>'入力(貼付）'!$B$2</f>
        <v>0</v>
      </c>
      <c r="C505" s="13">
        <f>'入力(貼付）'!$A508</f>
        <v>0</v>
      </c>
      <c r="D505" s="13">
        <f>'入力(貼付）'!$C$2</f>
        <v>0</v>
      </c>
      <c r="E505" s="20">
        <f>'入力(貼付）'!$E508</f>
        <v>0</v>
      </c>
    </row>
    <row r="506" spans="1:5" ht="13.5">
      <c r="A506" s="13">
        <v>503</v>
      </c>
      <c r="B506" s="13">
        <f>'入力(貼付）'!$B$2</f>
        <v>0</v>
      </c>
      <c r="C506" s="13">
        <f>'入力(貼付）'!$A509</f>
        <v>0</v>
      </c>
      <c r="D506" s="13">
        <f>'入力(貼付）'!$C$2</f>
        <v>0</v>
      </c>
      <c r="E506" s="20">
        <f>'入力(貼付）'!$E509</f>
        <v>0</v>
      </c>
    </row>
    <row r="507" spans="1:5" ht="13.5">
      <c r="A507" s="13">
        <v>504</v>
      </c>
      <c r="B507" s="13">
        <f>'入力(貼付）'!$B$2</f>
        <v>0</v>
      </c>
      <c r="C507" s="13">
        <f>'入力(貼付）'!$A510</f>
        <v>0</v>
      </c>
      <c r="D507" s="13">
        <f>'入力(貼付）'!$C$2</f>
        <v>0</v>
      </c>
      <c r="E507" s="20">
        <f>'入力(貼付）'!$E510</f>
        <v>0</v>
      </c>
    </row>
    <row r="508" spans="1:5" ht="13.5">
      <c r="A508" s="13">
        <v>505</v>
      </c>
      <c r="B508" s="13">
        <f>'入力(貼付）'!$B$2</f>
        <v>0</v>
      </c>
      <c r="C508" s="13">
        <f>'入力(貼付）'!$A511</f>
        <v>0</v>
      </c>
      <c r="D508" s="13">
        <f>'入力(貼付）'!$C$2</f>
        <v>0</v>
      </c>
      <c r="E508" s="20">
        <f>'入力(貼付）'!$E511</f>
        <v>0</v>
      </c>
    </row>
    <row r="509" spans="1:5" ht="13.5">
      <c r="A509" s="13">
        <v>506</v>
      </c>
      <c r="B509" s="13">
        <f>'入力(貼付）'!$B$2</f>
        <v>0</v>
      </c>
      <c r="C509" s="13">
        <f>'入力(貼付）'!$A512</f>
        <v>0</v>
      </c>
      <c r="D509" s="13">
        <f>'入力(貼付）'!$C$2</f>
        <v>0</v>
      </c>
      <c r="E509" s="20">
        <f>'入力(貼付）'!$E512</f>
        <v>0</v>
      </c>
    </row>
    <row r="510" spans="1:5" ht="13.5">
      <c r="A510" s="13">
        <v>507</v>
      </c>
      <c r="B510" s="13">
        <f>'入力(貼付）'!$B$2</f>
        <v>0</v>
      </c>
      <c r="C510" s="13">
        <f>'入力(貼付）'!$A513</f>
        <v>0</v>
      </c>
      <c r="D510" s="13">
        <f>'入力(貼付）'!$C$2</f>
        <v>0</v>
      </c>
      <c r="E510" s="20">
        <f>'入力(貼付）'!$E513</f>
        <v>0</v>
      </c>
    </row>
    <row r="511" spans="1:5" ht="13.5">
      <c r="A511" s="13">
        <v>508</v>
      </c>
      <c r="B511" s="13">
        <f>'入力(貼付）'!$B$2</f>
        <v>0</v>
      </c>
      <c r="C511" s="13">
        <f>'入力(貼付）'!$A514</f>
        <v>0</v>
      </c>
      <c r="D511" s="13">
        <f>'入力(貼付）'!$C$2</f>
        <v>0</v>
      </c>
      <c r="E511" s="20">
        <f>'入力(貼付）'!$E514</f>
        <v>0</v>
      </c>
    </row>
    <row r="512" spans="1:5" ht="13.5">
      <c r="A512" s="13">
        <v>509</v>
      </c>
      <c r="B512" s="13">
        <f>'入力(貼付）'!$B$2</f>
        <v>0</v>
      </c>
      <c r="C512" s="13">
        <f>'入力(貼付）'!$A515</f>
        <v>0</v>
      </c>
      <c r="D512" s="13">
        <f>'入力(貼付）'!$C$2</f>
        <v>0</v>
      </c>
      <c r="E512" s="20">
        <f>'入力(貼付）'!$E515</f>
        <v>0</v>
      </c>
    </row>
    <row r="513" spans="1:5" ht="13.5">
      <c r="A513" s="13">
        <v>510</v>
      </c>
      <c r="B513" s="13">
        <f>'入力(貼付）'!$B$2</f>
        <v>0</v>
      </c>
      <c r="C513" s="13">
        <f>'入力(貼付）'!$A516</f>
        <v>0</v>
      </c>
      <c r="D513" s="13">
        <f>'入力(貼付）'!$C$2</f>
        <v>0</v>
      </c>
      <c r="E513" s="20">
        <f>'入力(貼付）'!$E516</f>
        <v>0</v>
      </c>
    </row>
    <row r="514" spans="1:5" ht="13.5">
      <c r="A514" s="13">
        <v>511</v>
      </c>
      <c r="B514" s="13">
        <f>'入力(貼付）'!$B$2</f>
        <v>0</v>
      </c>
      <c r="C514" s="13">
        <f>'入力(貼付）'!$A517</f>
        <v>0</v>
      </c>
      <c r="D514" s="13">
        <f>'入力(貼付）'!$C$2</f>
        <v>0</v>
      </c>
      <c r="E514" s="20">
        <f>'入力(貼付）'!$E517</f>
        <v>0</v>
      </c>
    </row>
    <row r="515" spans="1:5" ht="13.5">
      <c r="A515" s="13">
        <v>512</v>
      </c>
      <c r="B515" s="13">
        <f>'入力(貼付）'!$B$2</f>
        <v>0</v>
      </c>
      <c r="C515" s="13">
        <f>'入力(貼付）'!$A518</f>
        <v>0</v>
      </c>
      <c r="D515" s="13">
        <f>'入力(貼付）'!$C$2</f>
        <v>0</v>
      </c>
      <c r="E515" s="20">
        <f>'入力(貼付）'!$E518</f>
        <v>0</v>
      </c>
    </row>
    <row r="516" spans="1:5" ht="13.5">
      <c r="A516" s="13">
        <v>513</v>
      </c>
      <c r="B516" s="13">
        <f>'入力(貼付）'!$B$2</f>
        <v>0</v>
      </c>
      <c r="C516" s="13">
        <f>'入力(貼付）'!$A519</f>
        <v>0</v>
      </c>
      <c r="D516" s="13">
        <f>'入力(貼付）'!$C$2</f>
        <v>0</v>
      </c>
      <c r="E516" s="20">
        <f>'入力(貼付）'!$E519</f>
        <v>0</v>
      </c>
    </row>
    <row r="517" spans="1:5" ht="13.5">
      <c r="A517" s="13">
        <v>514</v>
      </c>
      <c r="B517" s="13">
        <f>'入力(貼付）'!$B$2</f>
        <v>0</v>
      </c>
      <c r="C517" s="13">
        <f>'入力(貼付）'!$A520</f>
        <v>0</v>
      </c>
      <c r="D517" s="13">
        <f>'入力(貼付）'!$C$2</f>
        <v>0</v>
      </c>
      <c r="E517" s="20">
        <f>'入力(貼付）'!$E520</f>
        <v>0</v>
      </c>
    </row>
    <row r="518" spans="1:5" ht="13.5">
      <c r="A518" s="13">
        <v>515</v>
      </c>
      <c r="B518" s="13">
        <f>'入力(貼付）'!$B$2</f>
        <v>0</v>
      </c>
      <c r="C518" s="13">
        <f>'入力(貼付）'!$A521</f>
        <v>0</v>
      </c>
      <c r="D518" s="13">
        <f>'入力(貼付）'!$C$2</f>
        <v>0</v>
      </c>
      <c r="E518" s="20">
        <f>'入力(貼付）'!$E521</f>
        <v>0</v>
      </c>
    </row>
    <row r="519" spans="1:5" ht="13.5">
      <c r="A519" s="13">
        <v>516</v>
      </c>
      <c r="B519" s="13">
        <f>'入力(貼付）'!$B$2</f>
        <v>0</v>
      </c>
      <c r="C519" s="13">
        <f>'入力(貼付）'!$A522</f>
        <v>0</v>
      </c>
      <c r="D519" s="13">
        <f>'入力(貼付）'!$C$2</f>
        <v>0</v>
      </c>
      <c r="E519" s="20">
        <f>'入力(貼付）'!$E522</f>
        <v>0</v>
      </c>
    </row>
    <row r="520" spans="1:5" ht="13.5">
      <c r="A520" s="13">
        <v>517</v>
      </c>
      <c r="B520" s="13">
        <f>'入力(貼付）'!$B$2</f>
        <v>0</v>
      </c>
      <c r="C520" s="13">
        <f>'入力(貼付）'!$A523</f>
        <v>0</v>
      </c>
      <c r="D520" s="13">
        <f>'入力(貼付）'!$C$2</f>
        <v>0</v>
      </c>
      <c r="E520" s="20">
        <f>'入力(貼付）'!$E523</f>
        <v>0</v>
      </c>
    </row>
    <row r="521" spans="1:5" ht="13.5">
      <c r="A521" s="13">
        <v>518</v>
      </c>
      <c r="B521" s="13">
        <f>'入力(貼付）'!$B$2</f>
        <v>0</v>
      </c>
      <c r="C521" s="13">
        <f>'入力(貼付）'!$A524</f>
        <v>0</v>
      </c>
      <c r="D521" s="13">
        <f>'入力(貼付）'!$C$2</f>
        <v>0</v>
      </c>
      <c r="E521" s="20">
        <f>'入力(貼付）'!$E524</f>
        <v>0</v>
      </c>
    </row>
    <row r="522" spans="1:5" ht="13.5">
      <c r="A522" s="13">
        <v>519</v>
      </c>
      <c r="B522" s="13">
        <f>'入力(貼付）'!$B$2</f>
        <v>0</v>
      </c>
      <c r="C522" s="13">
        <f>'入力(貼付）'!$A525</f>
        <v>0</v>
      </c>
      <c r="D522" s="13">
        <f>'入力(貼付）'!$C$2</f>
        <v>0</v>
      </c>
      <c r="E522" s="20">
        <f>'入力(貼付）'!$E525</f>
        <v>0</v>
      </c>
    </row>
    <row r="523" spans="1:5" ht="13.5">
      <c r="A523" s="13">
        <v>520</v>
      </c>
      <c r="B523" s="13">
        <f>'入力(貼付）'!$B$2</f>
        <v>0</v>
      </c>
      <c r="C523" s="13">
        <f>'入力(貼付）'!$A526</f>
        <v>0</v>
      </c>
      <c r="D523" s="13">
        <f>'入力(貼付）'!$C$2</f>
        <v>0</v>
      </c>
      <c r="E523" s="20">
        <f>'入力(貼付）'!$E526</f>
        <v>0</v>
      </c>
    </row>
    <row r="524" spans="1:5" ht="13.5">
      <c r="A524" s="13">
        <v>521</v>
      </c>
      <c r="B524" s="13">
        <f>'入力(貼付）'!$B$2</f>
        <v>0</v>
      </c>
      <c r="C524" s="13">
        <f>'入力(貼付）'!$A527</f>
        <v>0</v>
      </c>
      <c r="D524" s="13">
        <f>'入力(貼付）'!$C$2</f>
        <v>0</v>
      </c>
      <c r="E524" s="20">
        <f>'入力(貼付）'!$E527</f>
        <v>0</v>
      </c>
    </row>
    <row r="525" spans="1:5" ht="13.5">
      <c r="A525" s="13">
        <v>522</v>
      </c>
      <c r="B525" s="13">
        <f>'入力(貼付）'!$B$2</f>
        <v>0</v>
      </c>
      <c r="C525" s="13">
        <f>'入力(貼付）'!$A528</f>
        <v>0</v>
      </c>
      <c r="D525" s="13">
        <f>'入力(貼付）'!$C$2</f>
        <v>0</v>
      </c>
      <c r="E525" s="20">
        <f>'入力(貼付）'!$E528</f>
        <v>0</v>
      </c>
    </row>
    <row r="526" spans="1:5" ht="13.5">
      <c r="A526" s="13">
        <v>523</v>
      </c>
      <c r="B526" s="13">
        <f>'入力(貼付）'!$B$2</f>
        <v>0</v>
      </c>
      <c r="C526" s="13">
        <f>'入力(貼付）'!$A529</f>
        <v>0</v>
      </c>
      <c r="D526" s="13">
        <f>'入力(貼付）'!$C$2</f>
        <v>0</v>
      </c>
      <c r="E526" s="20">
        <f>'入力(貼付）'!$E529</f>
        <v>0</v>
      </c>
    </row>
    <row r="527" spans="1:5" ht="13.5">
      <c r="A527" s="13">
        <v>524</v>
      </c>
      <c r="B527" s="13">
        <f>'入力(貼付）'!$B$2</f>
        <v>0</v>
      </c>
      <c r="C527" s="13">
        <f>'入力(貼付）'!$A530</f>
        <v>0</v>
      </c>
      <c r="D527" s="13">
        <f>'入力(貼付）'!$C$2</f>
        <v>0</v>
      </c>
      <c r="E527" s="20">
        <f>'入力(貼付）'!$E530</f>
        <v>0</v>
      </c>
    </row>
    <row r="528" spans="1:5" ht="13.5">
      <c r="A528" s="13">
        <v>525</v>
      </c>
      <c r="B528" s="13">
        <f>'入力(貼付）'!$B$2</f>
        <v>0</v>
      </c>
      <c r="C528" s="13">
        <f>'入力(貼付）'!$A531</f>
        <v>0</v>
      </c>
      <c r="D528" s="13">
        <f>'入力(貼付）'!$C$2</f>
        <v>0</v>
      </c>
      <c r="E528" s="20">
        <f>'入力(貼付）'!$E531</f>
        <v>0</v>
      </c>
    </row>
    <row r="529" spans="1:5" ht="13.5">
      <c r="A529" s="13">
        <v>526</v>
      </c>
      <c r="B529" s="13">
        <f>'入力(貼付）'!$B$2</f>
        <v>0</v>
      </c>
      <c r="C529" s="13">
        <f>'入力(貼付）'!$A532</f>
        <v>0</v>
      </c>
      <c r="D529" s="13">
        <f>'入力(貼付）'!$C$2</f>
        <v>0</v>
      </c>
      <c r="E529" s="20">
        <f>'入力(貼付）'!$E532</f>
        <v>0</v>
      </c>
    </row>
    <row r="530" spans="1:5" ht="13.5">
      <c r="A530" s="13">
        <v>527</v>
      </c>
      <c r="B530" s="13">
        <f>'入力(貼付）'!$B$2</f>
        <v>0</v>
      </c>
      <c r="C530" s="13">
        <f>'入力(貼付）'!$A533</f>
        <v>0</v>
      </c>
      <c r="D530" s="13">
        <f>'入力(貼付）'!$C$2</f>
        <v>0</v>
      </c>
      <c r="E530" s="20">
        <f>'入力(貼付）'!$E533</f>
        <v>0</v>
      </c>
    </row>
    <row r="531" spans="1:5" ht="13.5">
      <c r="A531" s="13">
        <v>528</v>
      </c>
      <c r="B531" s="13">
        <f>'入力(貼付）'!$B$2</f>
        <v>0</v>
      </c>
      <c r="C531" s="13">
        <f>'入力(貼付）'!$A534</f>
        <v>0</v>
      </c>
      <c r="D531" s="13">
        <f>'入力(貼付）'!$C$2</f>
        <v>0</v>
      </c>
      <c r="E531" s="20">
        <f>'入力(貼付）'!$E534</f>
        <v>0</v>
      </c>
    </row>
    <row r="532" spans="1:5" ht="13.5">
      <c r="A532" s="13">
        <v>529</v>
      </c>
      <c r="B532" s="13">
        <f>'入力(貼付）'!$B$2</f>
        <v>0</v>
      </c>
      <c r="C532" s="13">
        <f>'入力(貼付）'!$A535</f>
        <v>0</v>
      </c>
      <c r="D532" s="13">
        <f>'入力(貼付）'!$C$2</f>
        <v>0</v>
      </c>
      <c r="E532" s="20">
        <f>'入力(貼付）'!$E535</f>
        <v>0</v>
      </c>
    </row>
    <row r="533" spans="1:5" ht="13.5">
      <c r="A533" s="13">
        <v>530</v>
      </c>
      <c r="B533" s="13">
        <f>'入力(貼付）'!$B$2</f>
        <v>0</v>
      </c>
      <c r="C533" s="13">
        <f>'入力(貼付）'!$A536</f>
        <v>0</v>
      </c>
      <c r="D533" s="13">
        <f>'入力(貼付）'!$C$2</f>
        <v>0</v>
      </c>
      <c r="E533" s="20">
        <f>'入力(貼付）'!$E536</f>
        <v>0</v>
      </c>
    </row>
    <row r="534" spans="1:5" ht="13.5">
      <c r="A534" s="13">
        <v>531</v>
      </c>
      <c r="B534" s="13">
        <f>'入力(貼付）'!$B$2</f>
        <v>0</v>
      </c>
      <c r="C534" s="13">
        <f>'入力(貼付）'!$A537</f>
        <v>0</v>
      </c>
      <c r="D534" s="13">
        <f>'入力(貼付）'!$C$2</f>
        <v>0</v>
      </c>
      <c r="E534" s="20">
        <f>'入力(貼付）'!$E537</f>
        <v>0</v>
      </c>
    </row>
    <row r="535" spans="1:5" ht="13.5">
      <c r="A535" s="13">
        <v>532</v>
      </c>
      <c r="B535" s="13">
        <f>'入力(貼付）'!$B$2</f>
        <v>0</v>
      </c>
      <c r="C535" s="13">
        <f>'入力(貼付）'!$A538</f>
        <v>0</v>
      </c>
      <c r="D535" s="13">
        <f>'入力(貼付）'!$C$2</f>
        <v>0</v>
      </c>
      <c r="E535" s="20">
        <f>'入力(貼付）'!$E538</f>
        <v>0</v>
      </c>
    </row>
    <row r="536" spans="1:5" ht="13.5">
      <c r="A536" s="13">
        <v>533</v>
      </c>
      <c r="B536" s="13">
        <f>'入力(貼付）'!$B$2</f>
        <v>0</v>
      </c>
      <c r="C536" s="13">
        <f>'入力(貼付）'!$A539</f>
        <v>0</v>
      </c>
      <c r="D536" s="13">
        <f>'入力(貼付）'!$C$2</f>
        <v>0</v>
      </c>
      <c r="E536" s="20">
        <f>'入力(貼付）'!$E539</f>
        <v>0</v>
      </c>
    </row>
    <row r="537" spans="1:5" ht="13.5">
      <c r="A537" s="13">
        <v>534</v>
      </c>
      <c r="B537" s="13">
        <f>'入力(貼付）'!$B$2</f>
        <v>0</v>
      </c>
      <c r="C537" s="13">
        <f>'入力(貼付）'!$A540</f>
        <v>0</v>
      </c>
      <c r="D537" s="13">
        <f>'入力(貼付）'!$C$2</f>
        <v>0</v>
      </c>
      <c r="E537" s="20">
        <f>'入力(貼付）'!$E540</f>
        <v>0</v>
      </c>
    </row>
    <row r="538" spans="1:5" ht="13.5">
      <c r="A538" s="13">
        <v>535</v>
      </c>
      <c r="B538" s="13">
        <f>'入力(貼付）'!$B$2</f>
        <v>0</v>
      </c>
      <c r="C538" s="13">
        <f>'入力(貼付）'!$A541</f>
        <v>0</v>
      </c>
      <c r="D538" s="13">
        <f>'入力(貼付）'!$C$2</f>
        <v>0</v>
      </c>
      <c r="E538" s="20">
        <f>'入力(貼付）'!$E541</f>
        <v>0</v>
      </c>
    </row>
    <row r="539" spans="1:5" ht="13.5">
      <c r="A539" s="13">
        <v>536</v>
      </c>
      <c r="B539" s="13">
        <f>'入力(貼付）'!$B$2</f>
        <v>0</v>
      </c>
      <c r="C539" s="13">
        <f>'入力(貼付）'!$A542</f>
        <v>0</v>
      </c>
      <c r="D539" s="13">
        <f>'入力(貼付）'!$C$2</f>
        <v>0</v>
      </c>
      <c r="E539" s="20">
        <f>'入力(貼付）'!$E542</f>
        <v>0</v>
      </c>
    </row>
    <row r="540" spans="1:5" ht="13.5">
      <c r="A540" s="13">
        <v>537</v>
      </c>
      <c r="B540" s="13">
        <f>'入力(貼付）'!$B$2</f>
        <v>0</v>
      </c>
      <c r="C540" s="13">
        <f>'入力(貼付）'!$A543</f>
        <v>0</v>
      </c>
      <c r="D540" s="13">
        <f>'入力(貼付）'!$C$2</f>
        <v>0</v>
      </c>
      <c r="E540" s="20">
        <f>'入力(貼付）'!$E543</f>
        <v>0</v>
      </c>
    </row>
    <row r="541" spans="1:5" ht="13.5">
      <c r="A541" s="13">
        <v>538</v>
      </c>
      <c r="B541" s="13">
        <f>'入力(貼付）'!$B$2</f>
        <v>0</v>
      </c>
      <c r="C541" s="13">
        <f>'入力(貼付）'!$A544</f>
        <v>0</v>
      </c>
      <c r="D541" s="13">
        <f>'入力(貼付）'!$C$2</f>
        <v>0</v>
      </c>
      <c r="E541" s="20">
        <f>'入力(貼付）'!$E544</f>
        <v>0</v>
      </c>
    </row>
    <row r="542" spans="1:5" ht="13.5">
      <c r="A542" s="13">
        <v>539</v>
      </c>
      <c r="B542" s="13">
        <f>'入力(貼付）'!$B$2</f>
        <v>0</v>
      </c>
      <c r="C542" s="13">
        <f>'入力(貼付）'!$A545</f>
        <v>0</v>
      </c>
      <c r="D542" s="13">
        <f>'入力(貼付）'!$C$2</f>
        <v>0</v>
      </c>
      <c r="E542" s="20">
        <f>'入力(貼付）'!$E545</f>
        <v>0</v>
      </c>
    </row>
    <row r="543" spans="1:5" ht="13.5">
      <c r="A543" s="13">
        <v>540</v>
      </c>
      <c r="B543" s="13">
        <f>'入力(貼付）'!$B$2</f>
        <v>0</v>
      </c>
      <c r="C543" s="13">
        <f>'入力(貼付）'!$A546</f>
        <v>0</v>
      </c>
      <c r="D543" s="13">
        <f>'入力(貼付）'!$C$2</f>
        <v>0</v>
      </c>
      <c r="E543" s="20">
        <f>'入力(貼付）'!$E546</f>
        <v>0</v>
      </c>
    </row>
    <row r="544" spans="1:5" ht="13.5">
      <c r="A544" s="13">
        <v>541</v>
      </c>
      <c r="B544" s="13">
        <f>'入力(貼付）'!$B$2</f>
        <v>0</v>
      </c>
      <c r="C544" s="13">
        <f>'入力(貼付）'!$A547</f>
        <v>0</v>
      </c>
      <c r="D544" s="13">
        <f>'入力(貼付）'!$C$2</f>
        <v>0</v>
      </c>
      <c r="E544" s="20">
        <f>'入力(貼付）'!$E547</f>
        <v>0</v>
      </c>
    </row>
    <row r="545" spans="1:5" ht="13.5">
      <c r="A545" s="13">
        <v>542</v>
      </c>
      <c r="B545" s="13">
        <f>'入力(貼付）'!$B$2</f>
        <v>0</v>
      </c>
      <c r="C545" s="13">
        <f>'入力(貼付）'!$A548</f>
        <v>0</v>
      </c>
      <c r="D545" s="13">
        <f>'入力(貼付）'!$C$2</f>
        <v>0</v>
      </c>
      <c r="E545" s="20">
        <f>'入力(貼付）'!$E548</f>
        <v>0</v>
      </c>
    </row>
    <row r="546" spans="1:5" ht="13.5">
      <c r="A546" s="13">
        <v>543</v>
      </c>
      <c r="B546" s="13">
        <f>'入力(貼付）'!$B$2</f>
        <v>0</v>
      </c>
      <c r="C546" s="13">
        <f>'入力(貼付）'!$A549</f>
        <v>0</v>
      </c>
      <c r="D546" s="13">
        <f>'入力(貼付）'!$C$2</f>
        <v>0</v>
      </c>
      <c r="E546" s="20">
        <f>'入力(貼付）'!$E549</f>
        <v>0</v>
      </c>
    </row>
    <row r="547" spans="1:5" ht="13.5">
      <c r="A547" s="13">
        <v>544</v>
      </c>
      <c r="B547" s="13">
        <f>'入力(貼付）'!$B$2</f>
        <v>0</v>
      </c>
      <c r="C547" s="13">
        <f>'入力(貼付）'!$A550</f>
        <v>0</v>
      </c>
      <c r="D547" s="13">
        <f>'入力(貼付）'!$C$2</f>
        <v>0</v>
      </c>
      <c r="E547" s="20">
        <f>'入力(貼付）'!$E550</f>
        <v>0</v>
      </c>
    </row>
    <row r="548" spans="1:5" ht="13.5">
      <c r="A548" s="13">
        <v>545</v>
      </c>
      <c r="B548" s="13">
        <f>'入力(貼付）'!$B$2</f>
        <v>0</v>
      </c>
      <c r="C548" s="13">
        <f>'入力(貼付）'!$A551</f>
        <v>0</v>
      </c>
      <c r="D548" s="13">
        <f>'入力(貼付）'!$C$2</f>
        <v>0</v>
      </c>
      <c r="E548" s="20">
        <f>'入力(貼付）'!$E551</f>
        <v>0</v>
      </c>
    </row>
    <row r="549" spans="1:5" ht="13.5">
      <c r="A549" s="13">
        <v>546</v>
      </c>
      <c r="B549" s="13">
        <f>'入力(貼付）'!$B$2</f>
        <v>0</v>
      </c>
      <c r="C549" s="13">
        <f>'入力(貼付）'!$A552</f>
        <v>0</v>
      </c>
      <c r="D549" s="13">
        <f>'入力(貼付）'!$C$2</f>
        <v>0</v>
      </c>
      <c r="E549" s="20">
        <f>'入力(貼付）'!$E552</f>
        <v>0</v>
      </c>
    </row>
    <row r="550" spans="1:5" ht="13.5">
      <c r="A550" s="13">
        <v>547</v>
      </c>
      <c r="B550" s="13">
        <f>'入力(貼付）'!$B$2</f>
        <v>0</v>
      </c>
      <c r="C550" s="13">
        <f>'入力(貼付）'!$A553</f>
        <v>0</v>
      </c>
      <c r="D550" s="13">
        <f>'入力(貼付）'!$C$2</f>
        <v>0</v>
      </c>
      <c r="E550" s="20">
        <f>'入力(貼付）'!$E553</f>
        <v>0</v>
      </c>
    </row>
    <row r="551" spans="1:5" ht="13.5">
      <c r="A551" s="13">
        <v>548</v>
      </c>
      <c r="B551" s="13">
        <f>'入力(貼付）'!$B$2</f>
        <v>0</v>
      </c>
      <c r="C551" s="13">
        <f>'入力(貼付）'!$A554</f>
        <v>0</v>
      </c>
      <c r="D551" s="13">
        <f>'入力(貼付）'!$C$2</f>
        <v>0</v>
      </c>
      <c r="E551" s="20">
        <f>'入力(貼付）'!$E554</f>
        <v>0</v>
      </c>
    </row>
    <row r="552" spans="1:5" ht="13.5">
      <c r="A552" s="13">
        <v>549</v>
      </c>
      <c r="B552" s="13">
        <f>'入力(貼付）'!$B$2</f>
        <v>0</v>
      </c>
      <c r="C552" s="13">
        <f>'入力(貼付）'!$A555</f>
        <v>0</v>
      </c>
      <c r="D552" s="13">
        <f>'入力(貼付）'!$C$2</f>
        <v>0</v>
      </c>
      <c r="E552" s="20">
        <f>'入力(貼付）'!$E555</f>
        <v>0</v>
      </c>
    </row>
    <row r="553" spans="1:5" ht="13.5">
      <c r="A553" s="13">
        <v>550</v>
      </c>
      <c r="B553" s="13">
        <f>'入力(貼付）'!$B$2</f>
        <v>0</v>
      </c>
      <c r="C553" s="13">
        <f>'入力(貼付）'!$A556</f>
        <v>0</v>
      </c>
      <c r="D553" s="13">
        <f>'入力(貼付）'!$C$2</f>
        <v>0</v>
      </c>
      <c r="E553" s="20">
        <f>'入力(貼付）'!$E556</f>
        <v>0</v>
      </c>
    </row>
    <row r="554" spans="1:5" ht="13.5">
      <c r="A554" s="13">
        <v>551</v>
      </c>
      <c r="B554" s="13">
        <f>'入力(貼付）'!$B$2</f>
        <v>0</v>
      </c>
      <c r="C554" s="13">
        <f>'入力(貼付）'!$A557</f>
        <v>0</v>
      </c>
      <c r="D554" s="13">
        <f>'入力(貼付）'!$C$2</f>
        <v>0</v>
      </c>
      <c r="E554" s="20">
        <f>'入力(貼付）'!$E557</f>
        <v>0</v>
      </c>
    </row>
    <row r="555" spans="1:5" ht="13.5">
      <c r="A555" s="13">
        <v>552</v>
      </c>
      <c r="B555" s="13">
        <f>'入力(貼付）'!$B$2</f>
        <v>0</v>
      </c>
      <c r="C555" s="13">
        <f>'入力(貼付）'!$A558</f>
        <v>0</v>
      </c>
      <c r="D555" s="13">
        <f>'入力(貼付）'!$C$2</f>
        <v>0</v>
      </c>
      <c r="E555" s="20">
        <f>'入力(貼付）'!$E558</f>
        <v>0</v>
      </c>
    </row>
    <row r="556" spans="1:5" ht="13.5">
      <c r="A556" s="13">
        <v>553</v>
      </c>
      <c r="B556" s="13">
        <f>'入力(貼付）'!$B$2</f>
        <v>0</v>
      </c>
      <c r="C556" s="13">
        <f>'入力(貼付）'!$A559</f>
        <v>0</v>
      </c>
      <c r="D556" s="13">
        <f>'入力(貼付）'!$C$2</f>
        <v>0</v>
      </c>
      <c r="E556" s="20">
        <f>'入力(貼付）'!$E559</f>
        <v>0</v>
      </c>
    </row>
    <row r="557" spans="1:5" ht="13.5">
      <c r="A557" s="13">
        <v>554</v>
      </c>
      <c r="B557" s="13">
        <f>'入力(貼付）'!$B$2</f>
        <v>0</v>
      </c>
      <c r="C557" s="13">
        <f>'入力(貼付）'!$A560</f>
        <v>0</v>
      </c>
      <c r="D557" s="13">
        <f>'入力(貼付）'!$C$2</f>
        <v>0</v>
      </c>
      <c r="E557" s="20">
        <f>'入力(貼付）'!$E560</f>
        <v>0</v>
      </c>
    </row>
    <row r="558" spans="1:5" ht="13.5">
      <c r="A558" s="13">
        <v>555</v>
      </c>
      <c r="B558" s="13">
        <f>'入力(貼付）'!$B$2</f>
        <v>0</v>
      </c>
      <c r="C558" s="13">
        <f>'入力(貼付）'!$A561</f>
        <v>0</v>
      </c>
      <c r="D558" s="13">
        <f>'入力(貼付）'!$C$2</f>
        <v>0</v>
      </c>
      <c r="E558" s="20">
        <f>'入力(貼付）'!$E561</f>
        <v>0</v>
      </c>
    </row>
    <row r="559" spans="1:5" ht="13.5">
      <c r="A559" s="13">
        <v>556</v>
      </c>
      <c r="B559" s="13">
        <f>'入力(貼付）'!$B$2</f>
        <v>0</v>
      </c>
      <c r="C559" s="13">
        <f>'入力(貼付）'!$A562</f>
        <v>0</v>
      </c>
      <c r="D559" s="13">
        <f>'入力(貼付）'!$C$2</f>
        <v>0</v>
      </c>
      <c r="E559" s="20">
        <f>'入力(貼付）'!$E562</f>
        <v>0</v>
      </c>
    </row>
    <row r="560" spans="1:5" ht="13.5">
      <c r="A560" s="13">
        <v>557</v>
      </c>
      <c r="B560" s="13">
        <f>'入力(貼付）'!$B$2</f>
        <v>0</v>
      </c>
      <c r="C560" s="13">
        <f>'入力(貼付）'!$A563</f>
        <v>0</v>
      </c>
      <c r="D560" s="13">
        <f>'入力(貼付）'!$C$2</f>
        <v>0</v>
      </c>
      <c r="E560" s="20">
        <f>'入力(貼付）'!$E563</f>
        <v>0</v>
      </c>
    </row>
    <row r="561" spans="1:5" ht="13.5">
      <c r="A561" s="13">
        <v>558</v>
      </c>
      <c r="B561" s="13">
        <f>'入力(貼付）'!$B$2</f>
        <v>0</v>
      </c>
      <c r="C561" s="13">
        <f>'入力(貼付）'!$A564</f>
        <v>0</v>
      </c>
      <c r="D561" s="13">
        <f>'入力(貼付）'!$C$2</f>
        <v>0</v>
      </c>
      <c r="E561" s="20">
        <f>'入力(貼付）'!$E564</f>
        <v>0</v>
      </c>
    </row>
    <row r="562" spans="1:5" ht="13.5">
      <c r="A562" s="13">
        <v>559</v>
      </c>
      <c r="B562" s="13">
        <f>'入力(貼付）'!$B$2</f>
        <v>0</v>
      </c>
      <c r="C562" s="13">
        <f>'入力(貼付）'!$A565</f>
        <v>0</v>
      </c>
      <c r="D562" s="13">
        <f>'入力(貼付）'!$C$2</f>
        <v>0</v>
      </c>
      <c r="E562" s="20">
        <f>'入力(貼付）'!$E565</f>
        <v>0</v>
      </c>
    </row>
    <row r="563" spans="1:5" ht="13.5">
      <c r="A563" s="13">
        <v>560</v>
      </c>
      <c r="B563" s="13">
        <f>'入力(貼付）'!$B$2</f>
        <v>0</v>
      </c>
      <c r="C563" s="13">
        <f>'入力(貼付）'!$A566</f>
        <v>0</v>
      </c>
      <c r="D563" s="13">
        <f>'入力(貼付）'!$C$2</f>
        <v>0</v>
      </c>
      <c r="E563" s="20">
        <f>'入力(貼付）'!$E566</f>
        <v>0</v>
      </c>
    </row>
    <row r="564" spans="1:5" ht="13.5">
      <c r="A564" s="13">
        <v>561</v>
      </c>
      <c r="B564" s="13">
        <f>'入力(貼付）'!$B$2</f>
        <v>0</v>
      </c>
      <c r="C564" s="13">
        <f>'入力(貼付）'!$A567</f>
        <v>0</v>
      </c>
      <c r="D564" s="13">
        <f>'入力(貼付）'!$C$2</f>
        <v>0</v>
      </c>
      <c r="E564" s="20">
        <f>'入力(貼付）'!$E567</f>
        <v>0</v>
      </c>
    </row>
    <row r="565" spans="1:5" ht="13.5">
      <c r="A565" s="13">
        <v>562</v>
      </c>
      <c r="B565" s="13">
        <f>'入力(貼付）'!$B$2</f>
        <v>0</v>
      </c>
      <c r="C565" s="13">
        <f>'入力(貼付）'!$A568</f>
        <v>0</v>
      </c>
      <c r="D565" s="13">
        <f>'入力(貼付）'!$C$2</f>
        <v>0</v>
      </c>
      <c r="E565" s="20">
        <f>'入力(貼付）'!$E568</f>
        <v>0</v>
      </c>
    </row>
    <row r="566" spans="1:5" ht="13.5">
      <c r="A566" s="13">
        <v>563</v>
      </c>
      <c r="B566" s="13">
        <f>'入力(貼付）'!$B$2</f>
        <v>0</v>
      </c>
      <c r="C566" s="13">
        <f>'入力(貼付）'!$A569</f>
        <v>0</v>
      </c>
      <c r="D566" s="13">
        <f>'入力(貼付）'!$C$2</f>
        <v>0</v>
      </c>
      <c r="E566" s="20">
        <f>'入力(貼付）'!$E569</f>
        <v>0</v>
      </c>
    </row>
    <row r="567" spans="1:5" ht="13.5">
      <c r="A567" s="13">
        <v>564</v>
      </c>
      <c r="B567" s="13">
        <f>'入力(貼付）'!$B$2</f>
        <v>0</v>
      </c>
      <c r="C567" s="13">
        <f>'入力(貼付）'!$A570</f>
        <v>0</v>
      </c>
      <c r="D567" s="13">
        <f>'入力(貼付）'!$C$2</f>
        <v>0</v>
      </c>
      <c r="E567" s="20">
        <f>'入力(貼付）'!$E570</f>
        <v>0</v>
      </c>
    </row>
    <row r="568" spans="1:5" ht="13.5">
      <c r="A568" s="13">
        <v>565</v>
      </c>
      <c r="B568" s="13">
        <f>'入力(貼付）'!$B$2</f>
        <v>0</v>
      </c>
      <c r="C568" s="13">
        <f>'入力(貼付）'!$A571</f>
        <v>0</v>
      </c>
      <c r="D568" s="13">
        <f>'入力(貼付）'!$C$2</f>
        <v>0</v>
      </c>
      <c r="E568" s="20">
        <f>'入力(貼付）'!$E571</f>
        <v>0</v>
      </c>
    </row>
    <row r="569" spans="1:5" ht="13.5">
      <c r="A569" s="13">
        <v>566</v>
      </c>
      <c r="B569" s="13">
        <f>'入力(貼付）'!$B$2</f>
        <v>0</v>
      </c>
      <c r="C569" s="13">
        <f>'入力(貼付）'!$A572</f>
        <v>0</v>
      </c>
      <c r="D569" s="13">
        <f>'入力(貼付）'!$C$2</f>
        <v>0</v>
      </c>
      <c r="E569" s="20">
        <f>'入力(貼付）'!$E572</f>
        <v>0</v>
      </c>
    </row>
    <row r="570" spans="1:5" ht="13.5">
      <c r="A570" s="13">
        <v>567</v>
      </c>
      <c r="B570" s="13">
        <f>'入力(貼付）'!$B$2</f>
        <v>0</v>
      </c>
      <c r="C570" s="13">
        <f>'入力(貼付）'!$A573</f>
        <v>0</v>
      </c>
      <c r="D570" s="13">
        <f>'入力(貼付）'!$C$2</f>
        <v>0</v>
      </c>
      <c r="E570" s="20">
        <f>'入力(貼付）'!$E573</f>
        <v>0</v>
      </c>
    </row>
    <row r="571" spans="1:5" ht="13.5">
      <c r="A571" s="13">
        <v>568</v>
      </c>
      <c r="B571" s="13">
        <f>'入力(貼付）'!$B$2</f>
        <v>0</v>
      </c>
      <c r="C571" s="13">
        <f>'入力(貼付）'!$A574</f>
        <v>0</v>
      </c>
      <c r="D571" s="13">
        <f>'入力(貼付）'!$C$2</f>
        <v>0</v>
      </c>
      <c r="E571" s="20">
        <f>'入力(貼付）'!$E574</f>
        <v>0</v>
      </c>
    </row>
    <row r="572" spans="1:5" ht="13.5">
      <c r="A572" s="13">
        <v>569</v>
      </c>
      <c r="B572" s="13">
        <f>'入力(貼付）'!$B$2</f>
        <v>0</v>
      </c>
      <c r="C572" s="13">
        <f>'入力(貼付）'!$A575</f>
        <v>0</v>
      </c>
      <c r="D572" s="13">
        <f>'入力(貼付）'!$C$2</f>
        <v>0</v>
      </c>
      <c r="E572" s="20">
        <f>'入力(貼付）'!$E575</f>
        <v>0</v>
      </c>
    </row>
    <row r="573" spans="1:5" ht="13.5">
      <c r="A573" s="13">
        <v>570</v>
      </c>
      <c r="B573" s="13">
        <f>'入力(貼付）'!$B$2</f>
        <v>0</v>
      </c>
      <c r="C573" s="13">
        <f>'入力(貼付）'!$A576</f>
        <v>0</v>
      </c>
      <c r="D573" s="13">
        <f>'入力(貼付）'!$C$2</f>
        <v>0</v>
      </c>
      <c r="E573" s="20">
        <f>'入力(貼付）'!$E576</f>
        <v>0</v>
      </c>
    </row>
    <row r="574" spans="1:5" ht="13.5">
      <c r="A574" s="13">
        <v>571</v>
      </c>
      <c r="B574" s="13">
        <f>'入力(貼付）'!$B$2</f>
        <v>0</v>
      </c>
      <c r="C574" s="13">
        <f>'入力(貼付）'!$A577</f>
        <v>0</v>
      </c>
      <c r="D574" s="13">
        <f>'入力(貼付）'!$C$2</f>
        <v>0</v>
      </c>
      <c r="E574" s="20">
        <f>'入力(貼付）'!$E577</f>
        <v>0</v>
      </c>
    </row>
    <row r="575" spans="1:5" ht="13.5">
      <c r="A575" s="13">
        <v>572</v>
      </c>
      <c r="B575" s="13">
        <f>'入力(貼付）'!$B$2</f>
        <v>0</v>
      </c>
      <c r="C575" s="13">
        <f>'入力(貼付）'!$A578</f>
        <v>0</v>
      </c>
      <c r="D575" s="13">
        <f>'入力(貼付）'!$C$2</f>
        <v>0</v>
      </c>
      <c r="E575" s="20">
        <f>'入力(貼付）'!$E578</f>
        <v>0</v>
      </c>
    </row>
    <row r="576" spans="1:5" ht="13.5">
      <c r="A576" s="13">
        <v>573</v>
      </c>
      <c r="B576" s="13">
        <f>'入力(貼付）'!$B$2</f>
        <v>0</v>
      </c>
      <c r="C576" s="13">
        <f>'入力(貼付）'!$A579</f>
        <v>0</v>
      </c>
      <c r="D576" s="13">
        <f>'入力(貼付）'!$C$2</f>
        <v>0</v>
      </c>
      <c r="E576" s="20">
        <f>'入力(貼付）'!$E579</f>
        <v>0</v>
      </c>
    </row>
    <row r="577" spans="1:5" ht="13.5">
      <c r="A577" s="13">
        <v>574</v>
      </c>
      <c r="B577" s="13">
        <f>'入力(貼付）'!$B$2</f>
        <v>0</v>
      </c>
      <c r="C577" s="13">
        <f>'入力(貼付）'!$A580</f>
        <v>0</v>
      </c>
      <c r="D577" s="13">
        <f>'入力(貼付）'!$C$2</f>
        <v>0</v>
      </c>
      <c r="E577" s="20">
        <f>'入力(貼付）'!$E580</f>
        <v>0</v>
      </c>
    </row>
    <row r="578" spans="1:5" ht="13.5">
      <c r="A578" s="13">
        <v>575</v>
      </c>
      <c r="B578" s="13">
        <f>'入力(貼付）'!$B$2</f>
        <v>0</v>
      </c>
      <c r="C578" s="13">
        <f>'入力(貼付）'!$A581</f>
        <v>0</v>
      </c>
      <c r="D578" s="13">
        <f>'入力(貼付）'!$C$2</f>
        <v>0</v>
      </c>
      <c r="E578" s="20">
        <f>'入力(貼付）'!$E581</f>
        <v>0</v>
      </c>
    </row>
    <row r="579" spans="1:5" ht="13.5">
      <c r="A579" s="13">
        <v>576</v>
      </c>
      <c r="B579" s="13">
        <f>'入力(貼付）'!$B$2</f>
        <v>0</v>
      </c>
      <c r="C579" s="13">
        <f>'入力(貼付）'!$A582</f>
        <v>0</v>
      </c>
      <c r="D579" s="13">
        <f>'入力(貼付）'!$C$2</f>
        <v>0</v>
      </c>
      <c r="E579" s="20">
        <f>'入力(貼付）'!$E582</f>
        <v>0</v>
      </c>
    </row>
    <row r="580" spans="1:5" ht="13.5">
      <c r="A580" s="13">
        <v>577</v>
      </c>
      <c r="B580" s="13">
        <f>'入力(貼付）'!$B$2</f>
        <v>0</v>
      </c>
      <c r="C580" s="13">
        <f>'入力(貼付）'!$A583</f>
        <v>0</v>
      </c>
      <c r="D580" s="13">
        <f>'入力(貼付）'!$C$2</f>
        <v>0</v>
      </c>
      <c r="E580" s="20">
        <f>'入力(貼付）'!$E583</f>
        <v>0</v>
      </c>
    </row>
    <row r="581" spans="1:5" ht="13.5">
      <c r="A581" s="13">
        <v>578</v>
      </c>
      <c r="B581" s="13">
        <f>'入力(貼付）'!$B$2</f>
        <v>0</v>
      </c>
      <c r="C581" s="13">
        <f>'入力(貼付）'!$A584</f>
        <v>0</v>
      </c>
      <c r="D581" s="13">
        <f>'入力(貼付）'!$C$2</f>
        <v>0</v>
      </c>
      <c r="E581" s="20">
        <f>'入力(貼付）'!$E584</f>
        <v>0</v>
      </c>
    </row>
    <row r="582" spans="1:5" ht="13.5">
      <c r="A582" s="13">
        <v>579</v>
      </c>
      <c r="B582" s="13">
        <f>'入力(貼付）'!$B$2</f>
        <v>0</v>
      </c>
      <c r="C582" s="13">
        <f>'入力(貼付）'!$A585</f>
        <v>0</v>
      </c>
      <c r="D582" s="13">
        <f>'入力(貼付）'!$C$2</f>
        <v>0</v>
      </c>
      <c r="E582" s="20">
        <f>'入力(貼付）'!$E585</f>
        <v>0</v>
      </c>
    </row>
    <row r="583" spans="1:5" ht="13.5">
      <c r="A583" s="13">
        <v>580</v>
      </c>
      <c r="B583" s="13">
        <f>'入力(貼付）'!$B$2</f>
        <v>0</v>
      </c>
      <c r="C583" s="13">
        <f>'入力(貼付）'!$A586</f>
        <v>0</v>
      </c>
      <c r="D583" s="13">
        <f>'入力(貼付）'!$C$2</f>
        <v>0</v>
      </c>
      <c r="E583" s="20">
        <f>'入力(貼付）'!$E586</f>
        <v>0</v>
      </c>
    </row>
    <row r="584" spans="1:5" ht="13.5">
      <c r="A584" s="13">
        <v>581</v>
      </c>
      <c r="B584" s="13">
        <f>'入力(貼付）'!$B$2</f>
        <v>0</v>
      </c>
      <c r="C584" s="13">
        <f>'入力(貼付）'!$A587</f>
        <v>0</v>
      </c>
      <c r="D584" s="13">
        <f>'入力(貼付）'!$C$2</f>
        <v>0</v>
      </c>
      <c r="E584" s="20">
        <f>'入力(貼付）'!$E587</f>
        <v>0</v>
      </c>
    </row>
    <row r="585" spans="1:5" ht="13.5">
      <c r="A585" s="13">
        <v>582</v>
      </c>
      <c r="B585" s="13">
        <f>'入力(貼付）'!$B$2</f>
        <v>0</v>
      </c>
      <c r="C585" s="13">
        <f>'入力(貼付）'!$A588</f>
        <v>0</v>
      </c>
      <c r="D585" s="13">
        <f>'入力(貼付）'!$C$2</f>
        <v>0</v>
      </c>
      <c r="E585" s="20">
        <f>'入力(貼付）'!$E588</f>
        <v>0</v>
      </c>
    </row>
    <row r="586" spans="1:5" ht="13.5">
      <c r="A586" s="13">
        <v>583</v>
      </c>
      <c r="B586" s="13">
        <f>'入力(貼付）'!$B$2</f>
        <v>0</v>
      </c>
      <c r="C586" s="13">
        <f>'入力(貼付）'!$A589</f>
        <v>0</v>
      </c>
      <c r="D586" s="13">
        <f>'入力(貼付）'!$C$2</f>
        <v>0</v>
      </c>
      <c r="E586" s="20">
        <f>'入力(貼付）'!$E589</f>
        <v>0</v>
      </c>
    </row>
    <row r="587" spans="1:5" ht="13.5">
      <c r="A587" s="13">
        <v>584</v>
      </c>
      <c r="B587" s="13">
        <f>'入力(貼付）'!$B$2</f>
        <v>0</v>
      </c>
      <c r="C587" s="13">
        <f>'入力(貼付）'!$A590</f>
        <v>0</v>
      </c>
      <c r="D587" s="13">
        <f>'入力(貼付）'!$C$2</f>
        <v>0</v>
      </c>
      <c r="E587" s="20">
        <f>'入力(貼付）'!$E590</f>
        <v>0</v>
      </c>
    </row>
    <row r="588" spans="1:5" ht="13.5">
      <c r="A588" s="13">
        <v>585</v>
      </c>
      <c r="B588" s="13">
        <f>'入力(貼付）'!$B$2</f>
        <v>0</v>
      </c>
      <c r="C588" s="13">
        <f>'入力(貼付）'!$A591</f>
        <v>0</v>
      </c>
      <c r="D588" s="13">
        <f>'入力(貼付）'!$C$2</f>
        <v>0</v>
      </c>
      <c r="E588" s="20">
        <f>'入力(貼付）'!$E591</f>
        <v>0</v>
      </c>
    </row>
    <row r="589" spans="1:5" ht="13.5">
      <c r="A589" s="13">
        <v>586</v>
      </c>
      <c r="B589" s="13">
        <f>'入力(貼付）'!$B$2</f>
        <v>0</v>
      </c>
      <c r="C589" s="13">
        <f>'入力(貼付）'!$A592</f>
        <v>0</v>
      </c>
      <c r="D589" s="13">
        <f>'入力(貼付）'!$C$2</f>
        <v>0</v>
      </c>
      <c r="E589" s="20">
        <f>'入力(貼付）'!$E592</f>
        <v>0</v>
      </c>
    </row>
    <row r="590" spans="1:5" ht="13.5">
      <c r="A590" s="13">
        <v>587</v>
      </c>
      <c r="B590" s="13">
        <f>'入力(貼付）'!$B$2</f>
        <v>0</v>
      </c>
      <c r="C590" s="13">
        <f>'入力(貼付）'!$A593</f>
        <v>0</v>
      </c>
      <c r="D590" s="13">
        <f>'入力(貼付）'!$C$2</f>
        <v>0</v>
      </c>
      <c r="E590" s="20">
        <f>'入力(貼付）'!$E593</f>
        <v>0</v>
      </c>
    </row>
    <row r="591" spans="1:5" ht="13.5">
      <c r="A591" s="13">
        <v>588</v>
      </c>
      <c r="B591" s="13">
        <f>'入力(貼付）'!$B$2</f>
        <v>0</v>
      </c>
      <c r="C591" s="13">
        <f>'入力(貼付）'!$A594</f>
        <v>0</v>
      </c>
      <c r="D591" s="13">
        <f>'入力(貼付）'!$C$2</f>
        <v>0</v>
      </c>
      <c r="E591" s="20">
        <f>'入力(貼付）'!$E594</f>
        <v>0</v>
      </c>
    </row>
    <row r="592" spans="1:5" ht="13.5">
      <c r="A592" s="13">
        <v>589</v>
      </c>
      <c r="B592" s="13">
        <f>'入力(貼付）'!$B$2</f>
        <v>0</v>
      </c>
      <c r="C592" s="13">
        <f>'入力(貼付）'!$A595</f>
        <v>0</v>
      </c>
      <c r="D592" s="13">
        <f>'入力(貼付）'!$C$2</f>
        <v>0</v>
      </c>
      <c r="E592" s="20">
        <f>'入力(貼付）'!$E595</f>
        <v>0</v>
      </c>
    </row>
    <row r="593" spans="1:5" ht="13.5">
      <c r="A593" s="13">
        <v>590</v>
      </c>
      <c r="B593" s="13">
        <f>'入力(貼付）'!$B$2</f>
        <v>0</v>
      </c>
      <c r="C593" s="13">
        <f>'入力(貼付）'!$A596</f>
        <v>0</v>
      </c>
      <c r="D593" s="13">
        <f>'入力(貼付）'!$C$2</f>
        <v>0</v>
      </c>
      <c r="E593" s="20">
        <f>'入力(貼付）'!$E596</f>
        <v>0</v>
      </c>
    </row>
    <row r="594" spans="1:5" ht="13.5">
      <c r="A594" s="13">
        <v>591</v>
      </c>
      <c r="B594" s="13">
        <f>'入力(貼付）'!$B$2</f>
        <v>0</v>
      </c>
      <c r="C594" s="13">
        <f>'入力(貼付）'!$A597</f>
        <v>0</v>
      </c>
      <c r="D594" s="13">
        <f>'入力(貼付）'!$C$2</f>
        <v>0</v>
      </c>
      <c r="E594" s="20">
        <f>'入力(貼付）'!$E597</f>
        <v>0</v>
      </c>
    </row>
    <row r="595" spans="1:5" ht="13.5">
      <c r="A595" s="13">
        <v>592</v>
      </c>
      <c r="B595" s="13">
        <f>'入力(貼付）'!$B$2</f>
        <v>0</v>
      </c>
      <c r="C595" s="13">
        <f>'入力(貼付）'!$A598</f>
        <v>0</v>
      </c>
      <c r="D595" s="13">
        <f>'入力(貼付）'!$C$2</f>
        <v>0</v>
      </c>
      <c r="E595" s="20">
        <f>'入力(貼付）'!$E598</f>
        <v>0</v>
      </c>
    </row>
    <row r="596" spans="1:5" ht="13.5">
      <c r="A596" s="13">
        <v>593</v>
      </c>
      <c r="B596" s="13">
        <f>'入力(貼付）'!$B$2</f>
        <v>0</v>
      </c>
      <c r="C596" s="13">
        <f>'入力(貼付）'!$A599</f>
        <v>0</v>
      </c>
      <c r="D596" s="13">
        <f>'入力(貼付）'!$C$2</f>
        <v>0</v>
      </c>
      <c r="E596" s="20">
        <f>'入力(貼付）'!$E599</f>
        <v>0</v>
      </c>
    </row>
    <row r="597" spans="1:5" ht="13.5">
      <c r="A597" s="13">
        <v>594</v>
      </c>
      <c r="B597" s="13">
        <f>'入力(貼付）'!$B$2</f>
        <v>0</v>
      </c>
      <c r="C597" s="13">
        <f>'入力(貼付）'!$A600</f>
        <v>0</v>
      </c>
      <c r="D597" s="13">
        <f>'入力(貼付）'!$C$2</f>
        <v>0</v>
      </c>
      <c r="E597" s="20">
        <f>'入力(貼付）'!$E600</f>
        <v>0</v>
      </c>
    </row>
    <row r="598" spans="1:5" ht="13.5">
      <c r="A598" s="13">
        <v>595</v>
      </c>
      <c r="B598" s="13">
        <f>'入力(貼付）'!$B$2</f>
        <v>0</v>
      </c>
      <c r="C598" s="13">
        <f>'入力(貼付）'!$A601</f>
        <v>0</v>
      </c>
      <c r="D598" s="13">
        <f>'入力(貼付）'!$C$2</f>
        <v>0</v>
      </c>
      <c r="E598" s="20">
        <f>'入力(貼付）'!$E601</f>
        <v>0</v>
      </c>
    </row>
    <row r="599" spans="1:5" ht="13.5">
      <c r="A599" s="13">
        <v>596</v>
      </c>
      <c r="B599" s="13">
        <f>'入力(貼付）'!$B$2</f>
        <v>0</v>
      </c>
      <c r="C599" s="13">
        <f>'入力(貼付）'!$A602</f>
        <v>0</v>
      </c>
      <c r="D599" s="13">
        <f>'入力(貼付）'!$C$2</f>
        <v>0</v>
      </c>
      <c r="E599" s="20">
        <f>'入力(貼付）'!$E602</f>
        <v>0</v>
      </c>
    </row>
    <row r="600" spans="1:5" ht="13.5">
      <c r="A600" s="13">
        <v>597</v>
      </c>
      <c r="B600" s="13">
        <f>'入力(貼付）'!$B$2</f>
        <v>0</v>
      </c>
      <c r="C600" s="13">
        <f>'入力(貼付）'!$A603</f>
        <v>0</v>
      </c>
      <c r="D600" s="13">
        <f>'入力(貼付）'!$C$2</f>
        <v>0</v>
      </c>
      <c r="E600" s="20">
        <f>'入力(貼付）'!$E603</f>
        <v>0</v>
      </c>
    </row>
    <row r="601" spans="1:5" ht="13.5">
      <c r="A601" s="13">
        <v>598</v>
      </c>
      <c r="B601" s="13">
        <f>'入力(貼付）'!$B$2</f>
        <v>0</v>
      </c>
      <c r="C601" s="13">
        <f>'入力(貼付）'!$A604</f>
        <v>0</v>
      </c>
      <c r="D601" s="13">
        <f>'入力(貼付）'!$C$2</f>
        <v>0</v>
      </c>
      <c r="E601" s="20">
        <f>'入力(貼付）'!$E604</f>
        <v>0</v>
      </c>
    </row>
    <row r="602" spans="1:5" ht="13.5">
      <c r="A602" s="13">
        <v>599</v>
      </c>
      <c r="B602" s="13">
        <f>'入力(貼付）'!$B$2</f>
        <v>0</v>
      </c>
      <c r="C602" s="13">
        <f>'入力(貼付）'!$A605</f>
        <v>0</v>
      </c>
      <c r="D602" s="13">
        <f>'入力(貼付）'!$C$2</f>
        <v>0</v>
      </c>
      <c r="E602" s="20">
        <f>'入力(貼付）'!$E605</f>
        <v>0</v>
      </c>
    </row>
    <row r="603" spans="1:5" ht="13.5">
      <c r="A603" s="13">
        <v>600</v>
      </c>
      <c r="B603" s="13">
        <f>'入力(貼付）'!$B$2</f>
        <v>0</v>
      </c>
      <c r="C603" s="13">
        <f>'入力(貼付）'!$A606</f>
        <v>0</v>
      </c>
      <c r="D603" s="13">
        <f>'入力(貼付）'!$C$2</f>
        <v>0</v>
      </c>
      <c r="E603" s="20">
        <f>'入力(貼付）'!$E606</f>
        <v>0</v>
      </c>
    </row>
    <row r="604" spans="1:5" ht="13.5">
      <c r="A604" s="13">
        <v>601</v>
      </c>
      <c r="B604" s="13">
        <f>'入力(貼付）'!$B$2</f>
        <v>0</v>
      </c>
      <c r="C604" s="13">
        <f>'入力(貼付）'!$A607</f>
        <v>0</v>
      </c>
      <c r="D604" s="13">
        <f>'入力(貼付）'!$C$2</f>
        <v>0</v>
      </c>
      <c r="E604" s="20">
        <f>'入力(貼付）'!$E607</f>
        <v>0</v>
      </c>
    </row>
    <row r="605" spans="1:5" ht="13.5">
      <c r="A605" s="13">
        <v>602</v>
      </c>
      <c r="B605" s="13">
        <f>'入力(貼付）'!$B$2</f>
        <v>0</v>
      </c>
      <c r="C605" s="13">
        <f>'入力(貼付）'!$A608</f>
        <v>0</v>
      </c>
      <c r="D605" s="13">
        <f>'入力(貼付）'!$C$2</f>
        <v>0</v>
      </c>
      <c r="E605" s="20">
        <f>'入力(貼付）'!$E608</f>
        <v>0</v>
      </c>
    </row>
    <row r="606" spans="1:5" ht="13.5">
      <c r="A606" s="13">
        <v>603</v>
      </c>
      <c r="B606" s="13">
        <f>'入力(貼付）'!$B$2</f>
        <v>0</v>
      </c>
      <c r="C606" s="13">
        <f>'入力(貼付）'!$A609</f>
        <v>0</v>
      </c>
      <c r="D606" s="13">
        <f>'入力(貼付）'!$C$2</f>
        <v>0</v>
      </c>
      <c r="E606" s="20">
        <f>'入力(貼付）'!$E609</f>
        <v>0</v>
      </c>
    </row>
    <row r="607" spans="1:5" ht="13.5">
      <c r="A607" s="13">
        <v>604</v>
      </c>
      <c r="B607" s="13">
        <f>'入力(貼付）'!$B$2</f>
        <v>0</v>
      </c>
      <c r="C607" s="13">
        <f>'入力(貼付）'!$A610</f>
        <v>0</v>
      </c>
      <c r="D607" s="13">
        <f>'入力(貼付）'!$C$2</f>
        <v>0</v>
      </c>
      <c r="E607" s="20">
        <f>'入力(貼付）'!$E610</f>
        <v>0</v>
      </c>
    </row>
    <row r="608" spans="1:5" ht="13.5">
      <c r="A608" s="13">
        <v>605</v>
      </c>
      <c r="B608" s="13">
        <f>'入力(貼付）'!$B$2</f>
        <v>0</v>
      </c>
      <c r="C608" s="13">
        <f>'入力(貼付）'!$A611</f>
        <v>0</v>
      </c>
      <c r="D608" s="13">
        <f>'入力(貼付）'!$C$2</f>
        <v>0</v>
      </c>
      <c r="E608" s="20">
        <f>'入力(貼付）'!$E611</f>
        <v>0</v>
      </c>
    </row>
    <row r="609" spans="1:5" ht="13.5">
      <c r="A609" s="13">
        <v>606</v>
      </c>
      <c r="B609" s="13">
        <f>'入力(貼付）'!$B$2</f>
        <v>0</v>
      </c>
      <c r="C609" s="13">
        <f>'入力(貼付）'!$A612</f>
        <v>0</v>
      </c>
      <c r="D609" s="13">
        <f>'入力(貼付）'!$C$2</f>
        <v>0</v>
      </c>
      <c r="E609" s="20">
        <f>'入力(貼付）'!$E612</f>
        <v>0</v>
      </c>
    </row>
    <row r="610" spans="1:5" ht="13.5">
      <c r="A610" s="13">
        <v>607</v>
      </c>
      <c r="B610" s="13">
        <f>'入力(貼付）'!$B$2</f>
        <v>0</v>
      </c>
      <c r="C610" s="13">
        <f>'入力(貼付）'!$A613</f>
        <v>0</v>
      </c>
      <c r="D610" s="13">
        <f>'入力(貼付）'!$C$2</f>
        <v>0</v>
      </c>
      <c r="E610" s="20">
        <f>'入力(貼付）'!$E613</f>
        <v>0</v>
      </c>
    </row>
    <row r="611" spans="1:5" ht="13.5">
      <c r="A611" s="13">
        <v>608</v>
      </c>
      <c r="B611" s="13">
        <f>'入力(貼付）'!$B$2</f>
        <v>0</v>
      </c>
      <c r="C611" s="13">
        <f>'入力(貼付）'!$A614</f>
        <v>0</v>
      </c>
      <c r="D611" s="13">
        <f>'入力(貼付）'!$C$2</f>
        <v>0</v>
      </c>
      <c r="E611" s="20">
        <f>'入力(貼付）'!$E614</f>
        <v>0</v>
      </c>
    </row>
    <row r="612" spans="1:5" ht="13.5">
      <c r="A612" s="13">
        <v>609</v>
      </c>
      <c r="B612" s="13">
        <f>'入力(貼付）'!$B$2</f>
        <v>0</v>
      </c>
      <c r="C612" s="13">
        <f>'入力(貼付）'!$A615</f>
        <v>0</v>
      </c>
      <c r="D612" s="13">
        <f>'入力(貼付）'!$C$2</f>
        <v>0</v>
      </c>
      <c r="E612" s="20">
        <f>'入力(貼付）'!$E615</f>
        <v>0</v>
      </c>
    </row>
    <row r="613" spans="1:5" ht="13.5">
      <c r="A613" s="13">
        <v>610</v>
      </c>
      <c r="B613" s="13">
        <f>'入力(貼付）'!$B$2</f>
        <v>0</v>
      </c>
      <c r="C613" s="13">
        <f>'入力(貼付）'!$A616</f>
        <v>0</v>
      </c>
      <c r="D613" s="13">
        <f>'入力(貼付）'!$C$2</f>
        <v>0</v>
      </c>
      <c r="E613" s="20">
        <f>'入力(貼付）'!$E616</f>
        <v>0</v>
      </c>
    </row>
    <row r="614" spans="1:5" ht="13.5">
      <c r="A614" s="13">
        <v>611</v>
      </c>
      <c r="B614" s="13">
        <f>'入力(貼付）'!$B$2</f>
        <v>0</v>
      </c>
      <c r="C614" s="13">
        <f>'入力(貼付）'!$A617</f>
        <v>0</v>
      </c>
      <c r="D614" s="13">
        <f>'入力(貼付）'!$C$2</f>
        <v>0</v>
      </c>
      <c r="E614" s="20">
        <f>'入力(貼付）'!$E617</f>
        <v>0</v>
      </c>
    </row>
    <row r="615" spans="1:5" ht="13.5">
      <c r="A615" s="13">
        <v>612</v>
      </c>
      <c r="B615" s="13">
        <f>'入力(貼付）'!$B$2</f>
        <v>0</v>
      </c>
      <c r="C615" s="13">
        <f>'入力(貼付）'!$A618</f>
        <v>0</v>
      </c>
      <c r="D615" s="13">
        <f>'入力(貼付）'!$C$2</f>
        <v>0</v>
      </c>
      <c r="E615" s="20">
        <f>'入力(貼付）'!$E618</f>
        <v>0</v>
      </c>
    </row>
    <row r="616" spans="1:5" ht="13.5">
      <c r="A616" s="13">
        <v>613</v>
      </c>
      <c r="B616" s="13">
        <f>'入力(貼付）'!$B$2</f>
        <v>0</v>
      </c>
      <c r="C616" s="13">
        <f>'入力(貼付）'!$A619</f>
        <v>0</v>
      </c>
      <c r="D616" s="13">
        <f>'入力(貼付）'!$C$2</f>
        <v>0</v>
      </c>
      <c r="E616" s="20">
        <f>'入力(貼付）'!$E619</f>
        <v>0</v>
      </c>
    </row>
    <row r="617" spans="1:5" ht="13.5">
      <c r="A617" s="13">
        <v>614</v>
      </c>
      <c r="B617" s="13">
        <f>'入力(貼付）'!$B$2</f>
        <v>0</v>
      </c>
      <c r="C617" s="13">
        <f>'入力(貼付）'!$A620</f>
        <v>0</v>
      </c>
      <c r="D617" s="13">
        <f>'入力(貼付）'!$C$2</f>
        <v>0</v>
      </c>
      <c r="E617" s="20">
        <f>'入力(貼付）'!$E620</f>
        <v>0</v>
      </c>
    </row>
    <row r="618" spans="1:5" ht="13.5">
      <c r="A618" s="13">
        <v>615</v>
      </c>
      <c r="B618" s="13">
        <f>'入力(貼付）'!$B$2</f>
        <v>0</v>
      </c>
      <c r="C618" s="13">
        <f>'入力(貼付）'!$A621</f>
        <v>0</v>
      </c>
      <c r="D618" s="13">
        <f>'入力(貼付）'!$C$2</f>
        <v>0</v>
      </c>
      <c r="E618" s="20">
        <f>'入力(貼付）'!$E621</f>
        <v>0</v>
      </c>
    </row>
    <row r="619" spans="1:5" ht="13.5">
      <c r="A619" s="13">
        <v>616</v>
      </c>
      <c r="B619" s="13">
        <f>'入力(貼付）'!$B$2</f>
        <v>0</v>
      </c>
      <c r="C619" s="13">
        <f>'入力(貼付）'!$A622</f>
        <v>0</v>
      </c>
      <c r="D619" s="13">
        <f>'入力(貼付）'!$C$2</f>
        <v>0</v>
      </c>
      <c r="E619" s="20">
        <f>'入力(貼付）'!$E622</f>
        <v>0</v>
      </c>
    </row>
    <row r="620" spans="1:5" ht="13.5">
      <c r="A620" s="13">
        <v>617</v>
      </c>
      <c r="B620" s="13">
        <f>'入力(貼付）'!$B$2</f>
        <v>0</v>
      </c>
      <c r="C620" s="13">
        <f>'入力(貼付）'!$A623</f>
        <v>0</v>
      </c>
      <c r="D620" s="13">
        <f>'入力(貼付）'!$C$2</f>
        <v>0</v>
      </c>
      <c r="E620" s="20">
        <f>'入力(貼付）'!$E623</f>
        <v>0</v>
      </c>
    </row>
    <row r="621" spans="1:5" ht="13.5">
      <c r="A621" s="13">
        <v>618</v>
      </c>
      <c r="B621" s="13">
        <f>'入力(貼付）'!$B$2</f>
        <v>0</v>
      </c>
      <c r="C621" s="13">
        <f>'入力(貼付）'!$A624</f>
        <v>0</v>
      </c>
      <c r="D621" s="13">
        <f>'入力(貼付）'!$C$2</f>
        <v>0</v>
      </c>
      <c r="E621" s="20">
        <f>'入力(貼付）'!$E624</f>
        <v>0</v>
      </c>
    </row>
    <row r="622" spans="1:5" ht="13.5">
      <c r="A622" s="13">
        <v>619</v>
      </c>
      <c r="B622" s="13">
        <f>'入力(貼付）'!$B$2</f>
        <v>0</v>
      </c>
      <c r="C622" s="13">
        <f>'入力(貼付）'!$A625</f>
        <v>0</v>
      </c>
      <c r="D622" s="13">
        <f>'入力(貼付）'!$C$2</f>
        <v>0</v>
      </c>
      <c r="E622" s="20">
        <f>'入力(貼付）'!$E625</f>
        <v>0</v>
      </c>
    </row>
    <row r="623" spans="1:5" ht="13.5">
      <c r="A623" s="13">
        <v>620</v>
      </c>
      <c r="B623" s="13">
        <f>'入力(貼付）'!$B$2</f>
        <v>0</v>
      </c>
      <c r="C623" s="13">
        <f>'入力(貼付）'!$A626</f>
        <v>0</v>
      </c>
      <c r="D623" s="13">
        <f>'入力(貼付）'!$C$2</f>
        <v>0</v>
      </c>
      <c r="E623" s="20">
        <f>'入力(貼付）'!$E626</f>
        <v>0</v>
      </c>
    </row>
    <row r="624" spans="1:5" ht="13.5">
      <c r="A624" s="13">
        <v>621</v>
      </c>
      <c r="B624" s="13">
        <f>'入力(貼付）'!$B$2</f>
        <v>0</v>
      </c>
      <c r="C624" s="13">
        <f>'入力(貼付）'!$A627</f>
        <v>0</v>
      </c>
      <c r="D624" s="13">
        <f>'入力(貼付）'!$C$2</f>
        <v>0</v>
      </c>
      <c r="E624" s="20">
        <f>'入力(貼付）'!$E627</f>
        <v>0</v>
      </c>
    </row>
    <row r="625" spans="1:5" ht="13.5">
      <c r="A625" s="13">
        <v>622</v>
      </c>
      <c r="B625" s="13">
        <f>'入力(貼付）'!$B$2</f>
        <v>0</v>
      </c>
      <c r="C625" s="13">
        <f>'入力(貼付）'!$A628</f>
        <v>0</v>
      </c>
      <c r="D625" s="13">
        <f>'入力(貼付）'!$C$2</f>
        <v>0</v>
      </c>
      <c r="E625" s="20">
        <f>'入力(貼付）'!$E628</f>
        <v>0</v>
      </c>
    </row>
    <row r="626" spans="1:5" ht="13.5">
      <c r="A626" s="13">
        <v>623</v>
      </c>
      <c r="B626" s="13">
        <f>'入力(貼付）'!$B$2</f>
        <v>0</v>
      </c>
      <c r="C626" s="13">
        <f>'入力(貼付）'!$A629</f>
        <v>0</v>
      </c>
      <c r="D626" s="13">
        <f>'入力(貼付）'!$C$2</f>
        <v>0</v>
      </c>
      <c r="E626" s="20">
        <f>'入力(貼付）'!$E629</f>
        <v>0</v>
      </c>
    </row>
    <row r="627" spans="1:5" ht="13.5">
      <c r="A627" s="13">
        <v>624</v>
      </c>
      <c r="B627" s="13">
        <f>'入力(貼付）'!$B$2</f>
        <v>0</v>
      </c>
      <c r="C627" s="13">
        <f>'入力(貼付）'!$A630</f>
        <v>0</v>
      </c>
      <c r="D627" s="13">
        <f>'入力(貼付）'!$C$2</f>
        <v>0</v>
      </c>
      <c r="E627" s="20">
        <f>'入力(貼付）'!$E630</f>
        <v>0</v>
      </c>
    </row>
    <row r="628" spans="1:5" ht="13.5">
      <c r="A628" s="13">
        <v>625</v>
      </c>
      <c r="B628" s="13">
        <f>'入力(貼付）'!$B$2</f>
        <v>0</v>
      </c>
      <c r="C628" s="13">
        <f>'入力(貼付）'!$A631</f>
        <v>0</v>
      </c>
      <c r="D628" s="13">
        <f>'入力(貼付）'!$C$2</f>
        <v>0</v>
      </c>
      <c r="E628" s="20">
        <f>'入力(貼付）'!$E631</f>
        <v>0</v>
      </c>
    </row>
    <row r="629" spans="1:5" ht="13.5">
      <c r="A629" s="13">
        <v>626</v>
      </c>
      <c r="B629" s="13">
        <f>'入力(貼付）'!$B$2</f>
        <v>0</v>
      </c>
      <c r="C629" s="13">
        <f>'入力(貼付）'!$A632</f>
        <v>0</v>
      </c>
      <c r="D629" s="13">
        <f>'入力(貼付）'!$C$2</f>
        <v>0</v>
      </c>
      <c r="E629" s="20">
        <f>'入力(貼付）'!$E632</f>
        <v>0</v>
      </c>
    </row>
    <row r="630" spans="1:5" ht="13.5">
      <c r="A630" s="13">
        <v>627</v>
      </c>
      <c r="B630" s="13">
        <f>'入力(貼付）'!$B$2</f>
        <v>0</v>
      </c>
      <c r="C630" s="13">
        <f>'入力(貼付）'!$A633</f>
        <v>0</v>
      </c>
      <c r="D630" s="13">
        <f>'入力(貼付）'!$C$2</f>
        <v>0</v>
      </c>
      <c r="E630" s="20">
        <f>'入力(貼付）'!$E633</f>
        <v>0</v>
      </c>
    </row>
    <row r="631" spans="1:5" ht="13.5">
      <c r="A631" s="13">
        <v>628</v>
      </c>
      <c r="B631" s="13">
        <f>'入力(貼付）'!$B$2</f>
        <v>0</v>
      </c>
      <c r="C631" s="13">
        <f>'入力(貼付）'!$A634</f>
        <v>0</v>
      </c>
      <c r="D631" s="13">
        <f>'入力(貼付）'!$C$2</f>
        <v>0</v>
      </c>
      <c r="E631" s="20">
        <f>'入力(貼付）'!$E634</f>
        <v>0</v>
      </c>
    </row>
    <row r="632" spans="1:5" ht="13.5">
      <c r="A632" s="13">
        <v>629</v>
      </c>
      <c r="B632" s="13">
        <f>'入力(貼付）'!$B$2</f>
        <v>0</v>
      </c>
      <c r="C632" s="13">
        <f>'入力(貼付）'!$A635</f>
        <v>0</v>
      </c>
      <c r="D632" s="13">
        <f>'入力(貼付）'!$C$2</f>
        <v>0</v>
      </c>
      <c r="E632" s="20">
        <f>'入力(貼付）'!$E635</f>
        <v>0</v>
      </c>
    </row>
    <row r="633" spans="1:5" ht="13.5">
      <c r="A633" s="13">
        <v>630</v>
      </c>
      <c r="B633" s="13">
        <f>'入力(貼付）'!$B$2</f>
        <v>0</v>
      </c>
      <c r="C633" s="13">
        <f>'入力(貼付）'!$A636</f>
        <v>0</v>
      </c>
      <c r="D633" s="13">
        <f>'入力(貼付）'!$C$2</f>
        <v>0</v>
      </c>
      <c r="E633" s="20">
        <f>'入力(貼付）'!$E636</f>
        <v>0</v>
      </c>
    </row>
    <row r="634" spans="1:5" ht="13.5">
      <c r="A634" s="13">
        <v>631</v>
      </c>
      <c r="B634" s="13">
        <f>'入力(貼付）'!$B$2</f>
        <v>0</v>
      </c>
      <c r="C634" s="13">
        <f>'入力(貼付）'!$A637</f>
        <v>0</v>
      </c>
      <c r="D634" s="13">
        <f>'入力(貼付）'!$C$2</f>
        <v>0</v>
      </c>
      <c r="E634" s="20">
        <f>'入力(貼付）'!$E637</f>
        <v>0</v>
      </c>
    </row>
    <row r="635" spans="1:5" ht="13.5">
      <c r="A635" s="13">
        <v>632</v>
      </c>
      <c r="B635" s="13">
        <f>'入力(貼付）'!$B$2</f>
        <v>0</v>
      </c>
      <c r="C635" s="13">
        <f>'入力(貼付）'!$A638</f>
        <v>0</v>
      </c>
      <c r="D635" s="13">
        <f>'入力(貼付）'!$C$2</f>
        <v>0</v>
      </c>
      <c r="E635" s="20">
        <f>'入力(貼付）'!$E638</f>
        <v>0</v>
      </c>
    </row>
    <row r="636" spans="1:5" ht="13.5">
      <c r="A636" s="13">
        <v>633</v>
      </c>
      <c r="B636" s="13">
        <f>'入力(貼付）'!$B$2</f>
        <v>0</v>
      </c>
      <c r="C636" s="13">
        <f>'入力(貼付）'!$A639</f>
        <v>0</v>
      </c>
      <c r="D636" s="13">
        <f>'入力(貼付）'!$C$2</f>
        <v>0</v>
      </c>
      <c r="E636" s="20">
        <f>'入力(貼付）'!$E639</f>
        <v>0</v>
      </c>
    </row>
    <row r="637" spans="1:5" ht="13.5">
      <c r="A637" s="13">
        <v>634</v>
      </c>
      <c r="B637" s="13">
        <f>'入力(貼付）'!$B$2</f>
        <v>0</v>
      </c>
      <c r="C637" s="13">
        <f>'入力(貼付）'!$A640</f>
        <v>0</v>
      </c>
      <c r="D637" s="13">
        <f>'入力(貼付）'!$C$2</f>
        <v>0</v>
      </c>
      <c r="E637" s="20">
        <f>'入力(貼付）'!$E640</f>
        <v>0</v>
      </c>
    </row>
    <row r="638" spans="1:5" ht="13.5">
      <c r="A638" s="13">
        <v>635</v>
      </c>
      <c r="B638" s="13">
        <f>'入力(貼付）'!$B$2</f>
        <v>0</v>
      </c>
      <c r="C638" s="13">
        <f>'入力(貼付）'!$A641</f>
        <v>0</v>
      </c>
      <c r="D638" s="13">
        <f>'入力(貼付）'!$C$2</f>
        <v>0</v>
      </c>
      <c r="E638" s="20">
        <f>'入力(貼付）'!$E641</f>
        <v>0</v>
      </c>
    </row>
    <row r="639" spans="1:5" ht="13.5">
      <c r="A639" s="13">
        <v>636</v>
      </c>
      <c r="B639" s="13">
        <f>'入力(貼付）'!$B$2</f>
        <v>0</v>
      </c>
      <c r="C639" s="13">
        <f>'入力(貼付）'!$A642</f>
        <v>0</v>
      </c>
      <c r="D639" s="13">
        <f>'入力(貼付）'!$C$2</f>
        <v>0</v>
      </c>
      <c r="E639" s="20">
        <f>'入力(貼付）'!$E642</f>
        <v>0</v>
      </c>
    </row>
    <row r="640" spans="1:5" ht="13.5">
      <c r="A640" s="13">
        <v>637</v>
      </c>
      <c r="B640" s="13">
        <f>'入力(貼付）'!$B$2</f>
        <v>0</v>
      </c>
      <c r="C640" s="13">
        <f>'入力(貼付）'!$A643</f>
        <v>0</v>
      </c>
      <c r="D640" s="13">
        <f>'入力(貼付）'!$C$2</f>
        <v>0</v>
      </c>
      <c r="E640" s="20">
        <f>'入力(貼付）'!$E643</f>
        <v>0</v>
      </c>
    </row>
    <row r="641" spans="1:5" ht="13.5">
      <c r="A641" s="13">
        <v>638</v>
      </c>
      <c r="B641" s="13">
        <f>'入力(貼付）'!$B$2</f>
        <v>0</v>
      </c>
      <c r="C641" s="13">
        <f>'入力(貼付）'!$A644</f>
        <v>0</v>
      </c>
      <c r="D641" s="13">
        <f>'入力(貼付）'!$C$2</f>
        <v>0</v>
      </c>
      <c r="E641" s="20">
        <f>'入力(貼付）'!$E644</f>
        <v>0</v>
      </c>
    </row>
    <row r="642" spans="1:5" ht="13.5">
      <c r="A642" s="13">
        <v>639</v>
      </c>
      <c r="B642" s="13">
        <f>'入力(貼付）'!$B$2</f>
        <v>0</v>
      </c>
      <c r="C642" s="13">
        <f>'入力(貼付）'!$A645</f>
        <v>0</v>
      </c>
      <c r="D642" s="13">
        <f>'入力(貼付）'!$C$2</f>
        <v>0</v>
      </c>
      <c r="E642" s="20">
        <f>'入力(貼付）'!$E645</f>
        <v>0</v>
      </c>
    </row>
    <row r="643" spans="1:5" ht="13.5">
      <c r="A643" s="13">
        <v>640</v>
      </c>
      <c r="B643" s="13">
        <f>'入力(貼付）'!$B$2</f>
        <v>0</v>
      </c>
      <c r="C643" s="13">
        <f>'入力(貼付）'!$A646</f>
        <v>0</v>
      </c>
      <c r="D643" s="13">
        <f>'入力(貼付）'!$C$2</f>
        <v>0</v>
      </c>
      <c r="E643" s="20">
        <f>'入力(貼付）'!$E646</f>
        <v>0</v>
      </c>
    </row>
    <row r="644" spans="1:5" ht="13.5">
      <c r="A644" s="13">
        <v>641</v>
      </c>
      <c r="B644" s="13">
        <f>'入力(貼付）'!$B$2</f>
        <v>0</v>
      </c>
      <c r="C644" s="13">
        <f>'入力(貼付）'!$A647</f>
        <v>0</v>
      </c>
      <c r="D644" s="13">
        <f>'入力(貼付）'!$C$2</f>
        <v>0</v>
      </c>
      <c r="E644" s="20">
        <f>'入力(貼付）'!$E647</f>
        <v>0</v>
      </c>
    </row>
    <row r="645" spans="1:5" ht="13.5">
      <c r="A645" s="13">
        <v>642</v>
      </c>
      <c r="B645" s="13">
        <f>'入力(貼付）'!$B$2</f>
        <v>0</v>
      </c>
      <c r="C645" s="13">
        <f>'入力(貼付）'!$A648</f>
        <v>0</v>
      </c>
      <c r="D645" s="13">
        <f>'入力(貼付）'!$C$2</f>
        <v>0</v>
      </c>
      <c r="E645" s="20">
        <f>'入力(貼付）'!$E648</f>
        <v>0</v>
      </c>
    </row>
    <row r="646" spans="1:5" ht="13.5">
      <c r="A646" s="13">
        <v>643</v>
      </c>
      <c r="B646" s="13">
        <f>'入力(貼付）'!$B$2</f>
        <v>0</v>
      </c>
      <c r="C646" s="13">
        <f>'入力(貼付）'!$A649</f>
        <v>0</v>
      </c>
      <c r="D646" s="13">
        <f>'入力(貼付）'!$C$2</f>
        <v>0</v>
      </c>
      <c r="E646" s="20">
        <f>'入力(貼付）'!$E649</f>
        <v>0</v>
      </c>
    </row>
    <row r="647" spans="1:5" ht="13.5">
      <c r="A647" s="13">
        <v>644</v>
      </c>
      <c r="B647" s="13">
        <f>'入力(貼付）'!$B$2</f>
        <v>0</v>
      </c>
      <c r="C647" s="13">
        <f>'入力(貼付）'!$A650</f>
        <v>0</v>
      </c>
      <c r="D647" s="13">
        <f>'入力(貼付）'!$C$2</f>
        <v>0</v>
      </c>
      <c r="E647" s="20">
        <f>'入力(貼付）'!$E650</f>
        <v>0</v>
      </c>
    </row>
    <row r="648" spans="1:5" ht="13.5">
      <c r="A648" s="13">
        <v>645</v>
      </c>
      <c r="B648" s="13">
        <f>'入力(貼付）'!$B$2</f>
        <v>0</v>
      </c>
      <c r="C648" s="13">
        <f>'入力(貼付）'!$A651</f>
        <v>0</v>
      </c>
      <c r="D648" s="13">
        <f>'入力(貼付）'!$C$2</f>
        <v>0</v>
      </c>
      <c r="E648" s="20">
        <f>'入力(貼付）'!$E651</f>
        <v>0</v>
      </c>
    </row>
    <row r="649" spans="1:5" ht="13.5">
      <c r="A649" s="13">
        <v>646</v>
      </c>
      <c r="B649" s="13">
        <f>'入力(貼付）'!$B$2</f>
        <v>0</v>
      </c>
      <c r="C649" s="13">
        <f>'入力(貼付）'!$A652</f>
        <v>0</v>
      </c>
      <c r="D649" s="13">
        <f>'入力(貼付）'!$C$2</f>
        <v>0</v>
      </c>
      <c r="E649" s="20">
        <f>'入力(貼付）'!$E652</f>
        <v>0</v>
      </c>
    </row>
    <row r="650" spans="1:5" ht="13.5">
      <c r="A650" s="13">
        <v>647</v>
      </c>
      <c r="B650" s="13">
        <f>'入力(貼付）'!$B$2</f>
        <v>0</v>
      </c>
      <c r="C650" s="13">
        <f>'入力(貼付）'!$A653</f>
        <v>0</v>
      </c>
      <c r="D650" s="13">
        <f>'入力(貼付）'!$C$2</f>
        <v>0</v>
      </c>
      <c r="E650" s="20">
        <f>'入力(貼付）'!$E653</f>
        <v>0</v>
      </c>
    </row>
    <row r="651" spans="1:5" ht="13.5">
      <c r="A651" s="13">
        <v>648</v>
      </c>
      <c r="B651" s="13">
        <f>'入力(貼付）'!$B$2</f>
        <v>0</v>
      </c>
      <c r="C651" s="13">
        <f>'入力(貼付）'!$A654</f>
        <v>0</v>
      </c>
      <c r="D651" s="13">
        <f>'入力(貼付）'!$C$2</f>
        <v>0</v>
      </c>
      <c r="E651" s="20">
        <f>'入力(貼付）'!$E654</f>
        <v>0</v>
      </c>
    </row>
    <row r="652" spans="1:5" ht="13.5">
      <c r="A652" s="13">
        <v>649</v>
      </c>
      <c r="B652" s="13">
        <f>'入力(貼付）'!$B$2</f>
        <v>0</v>
      </c>
      <c r="C652" s="13">
        <f>'入力(貼付）'!$A655</f>
        <v>0</v>
      </c>
      <c r="D652" s="13">
        <f>'入力(貼付）'!$C$2</f>
        <v>0</v>
      </c>
      <c r="E652" s="20">
        <f>'入力(貼付）'!$E655</f>
        <v>0</v>
      </c>
    </row>
    <row r="653" spans="1:5" ht="13.5">
      <c r="A653" s="13">
        <v>650</v>
      </c>
      <c r="B653" s="13">
        <f>'入力(貼付）'!$B$2</f>
        <v>0</v>
      </c>
      <c r="C653" s="13">
        <f>'入力(貼付）'!$A656</f>
        <v>0</v>
      </c>
      <c r="D653" s="13">
        <f>'入力(貼付）'!$C$2</f>
        <v>0</v>
      </c>
      <c r="E653" s="20">
        <f>'入力(貼付）'!$E656</f>
        <v>0</v>
      </c>
    </row>
    <row r="654" spans="1:5" ht="13.5">
      <c r="A654" s="13">
        <v>651</v>
      </c>
      <c r="B654" s="13">
        <f>'入力(貼付）'!$B$2</f>
        <v>0</v>
      </c>
      <c r="C654" s="13">
        <f>'入力(貼付）'!$A657</f>
        <v>0</v>
      </c>
      <c r="D654" s="13">
        <f>'入力(貼付）'!$C$2</f>
        <v>0</v>
      </c>
      <c r="E654" s="20">
        <f>'入力(貼付）'!$E657</f>
        <v>0</v>
      </c>
    </row>
    <row r="655" spans="1:5" ht="13.5">
      <c r="A655" s="13">
        <v>652</v>
      </c>
      <c r="B655" s="13">
        <f>'入力(貼付）'!$B$2</f>
        <v>0</v>
      </c>
      <c r="C655" s="13">
        <f>'入力(貼付）'!$A658</f>
        <v>0</v>
      </c>
      <c r="D655" s="13">
        <f>'入力(貼付）'!$C$2</f>
        <v>0</v>
      </c>
      <c r="E655" s="20">
        <f>'入力(貼付）'!$E658</f>
        <v>0</v>
      </c>
    </row>
    <row r="656" spans="1:5" ht="13.5">
      <c r="A656" s="13">
        <v>653</v>
      </c>
      <c r="B656" s="13">
        <f>'入力(貼付）'!$B$2</f>
        <v>0</v>
      </c>
      <c r="C656" s="13">
        <f>'入力(貼付）'!$A659</f>
        <v>0</v>
      </c>
      <c r="D656" s="13">
        <f>'入力(貼付）'!$C$2</f>
        <v>0</v>
      </c>
      <c r="E656" s="20">
        <f>'入力(貼付）'!$E659</f>
        <v>0</v>
      </c>
    </row>
    <row r="657" spans="1:5" ht="13.5">
      <c r="A657" s="13">
        <v>654</v>
      </c>
      <c r="B657" s="13">
        <f>'入力(貼付）'!$B$2</f>
        <v>0</v>
      </c>
      <c r="C657" s="13">
        <f>'入力(貼付）'!$A660</f>
        <v>0</v>
      </c>
      <c r="D657" s="13">
        <f>'入力(貼付）'!$C$2</f>
        <v>0</v>
      </c>
      <c r="E657" s="20">
        <f>'入力(貼付）'!$E660</f>
        <v>0</v>
      </c>
    </row>
    <row r="658" spans="1:5" ht="13.5">
      <c r="A658" s="13">
        <v>655</v>
      </c>
      <c r="B658" s="13">
        <f>'入力(貼付）'!$B$2</f>
        <v>0</v>
      </c>
      <c r="C658" s="13">
        <f>'入力(貼付）'!$A661</f>
        <v>0</v>
      </c>
      <c r="D658" s="13">
        <f>'入力(貼付）'!$C$2</f>
        <v>0</v>
      </c>
      <c r="E658" s="20">
        <f>'入力(貼付）'!$E661</f>
        <v>0</v>
      </c>
    </row>
    <row r="659" spans="1:5" ht="13.5">
      <c r="A659" s="13">
        <v>656</v>
      </c>
      <c r="B659" s="13">
        <f>'入力(貼付）'!$B$2</f>
        <v>0</v>
      </c>
      <c r="C659" s="13">
        <f>'入力(貼付）'!$A662</f>
        <v>0</v>
      </c>
      <c r="D659" s="13">
        <f>'入力(貼付）'!$C$2</f>
        <v>0</v>
      </c>
      <c r="E659" s="20">
        <f>'入力(貼付）'!$E662</f>
        <v>0</v>
      </c>
    </row>
    <row r="660" spans="1:5" ht="13.5">
      <c r="A660" s="13">
        <v>657</v>
      </c>
      <c r="B660" s="13">
        <f>'入力(貼付）'!$B$2</f>
        <v>0</v>
      </c>
      <c r="C660" s="13">
        <f>'入力(貼付）'!$A663</f>
        <v>0</v>
      </c>
      <c r="D660" s="13">
        <f>'入力(貼付）'!$C$2</f>
        <v>0</v>
      </c>
      <c r="E660" s="20">
        <f>'入力(貼付）'!$E663</f>
        <v>0</v>
      </c>
    </row>
    <row r="661" spans="1:5" ht="13.5">
      <c r="A661" s="13">
        <v>658</v>
      </c>
      <c r="B661" s="13">
        <f>'入力(貼付）'!$B$2</f>
        <v>0</v>
      </c>
      <c r="C661" s="13">
        <f>'入力(貼付）'!$A664</f>
        <v>0</v>
      </c>
      <c r="D661" s="13">
        <f>'入力(貼付）'!$C$2</f>
        <v>0</v>
      </c>
      <c r="E661" s="20">
        <f>'入力(貼付）'!$E664</f>
        <v>0</v>
      </c>
    </row>
    <row r="662" spans="1:5" ht="13.5">
      <c r="A662" s="13">
        <v>659</v>
      </c>
      <c r="B662" s="13">
        <f>'入力(貼付）'!$B$2</f>
        <v>0</v>
      </c>
      <c r="C662" s="13">
        <f>'入力(貼付）'!$A665</f>
        <v>0</v>
      </c>
      <c r="D662" s="13">
        <f>'入力(貼付）'!$C$2</f>
        <v>0</v>
      </c>
      <c r="E662" s="20">
        <f>'入力(貼付）'!$E665</f>
        <v>0</v>
      </c>
    </row>
    <row r="663" spans="1:5" ht="13.5">
      <c r="A663" s="13">
        <v>660</v>
      </c>
      <c r="B663" s="13">
        <f>'入力(貼付）'!$B$2</f>
        <v>0</v>
      </c>
      <c r="C663" s="13">
        <f>'入力(貼付）'!$A666</f>
        <v>0</v>
      </c>
      <c r="D663" s="13">
        <f>'入力(貼付）'!$C$2</f>
        <v>0</v>
      </c>
      <c r="E663" s="20">
        <f>'入力(貼付）'!$E666</f>
        <v>0</v>
      </c>
    </row>
    <row r="664" spans="1:5" ht="13.5">
      <c r="A664" s="13">
        <v>661</v>
      </c>
      <c r="B664" s="13">
        <f>'入力(貼付）'!$B$2</f>
        <v>0</v>
      </c>
      <c r="C664" s="13">
        <f>'入力(貼付）'!$A667</f>
        <v>0</v>
      </c>
      <c r="D664" s="13">
        <f>'入力(貼付）'!$C$2</f>
        <v>0</v>
      </c>
      <c r="E664" s="20">
        <f>'入力(貼付）'!$E667</f>
        <v>0</v>
      </c>
    </row>
    <row r="665" spans="1:5" ht="13.5">
      <c r="A665" s="13">
        <v>662</v>
      </c>
      <c r="B665" s="13">
        <f>'入力(貼付）'!$B$2</f>
        <v>0</v>
      </c>
      <c r="C665" s="13">
        <f>'入力(貼付）'!$A668</f>
        <v>0</v>
      </c>
      <c r="D665" s="13">
        <f>'入力(貼付）'!$C$2</f>
        <v>0</v>
      </c>
      <c r="E665" s="20">
        <f>'入力(貼付）'!$E668</f>
        <v>0</v>
      </c>
    </row>
    <row r="666" spans="1:5" ht="13.5">
      <c r="A666" s="13">
        <v>663</v>
      </c>
      <c r="B666" s="13">
        <f>'入力(貼付）'!$B$2</f>
        <v>0</v>
      </c>
      <c r="C666" s="13">
        <f>'入力(貼付）'!$A669</f>
        <v>0</v>
      </c>
      <c r="D666" s="13">
        <f>'入力(貼付）'!$C$2</f>
        <v>0</v>
      </c>
      <c r="E666" s="20">
        <f>'入力(貼付）'!$E669</f>
        <v>0</v>
      </c>
    </row>
    <row r="667" spans="1:5" ht="13.5">
      <c r="A667" s="13">
        <v>664</v>
      </c>
      <c r="B667" s="13">
        <f>'入力(貼付）'!$B$2</f>
        <v>0</v>
      </c>
      <c r="C667" s="13">
        <f>'入力(貼付）'!$A670</f>
        <v>0</v>
      </c>
      <c r="D667" s="13">
        <f>'入力(貼付）'!$C$2</f>
        <v>0</v>
      </c>
      <c r="E667" s="20">
        <f>'入力(貼付）'!$E670</f>
        <v>0</v>
      </c>
    </row>
    <row r="668" spans="1:5" ht="13.5">
      <c r="A668" s="13">
        <v>665</v>
      </c>
      <c r="B668" s="13">
        <f>'入力(貼付）'!$B$2</f>
        <v>0</v>
      </c>
      <c r="C668" s="13">
        <f>'入力(貼付）'!$A671</f>
        <v>0</v>
      </c>
      <c r="D668" s="13">
        <f>'入力(貼付）'!$C$2</f>
        <v>0</v>
      </c>
      <c r="E668" s="20">
        <f>'入力(貼付）'!$E671</f>
        <v>0</v>
      </c>
    </row>
    <row r="669" spans="1:5" ht="13.5">
      <c r="A669" s="13">
        <v>666</v>
      </c>
      <c r="B669" s="13">
        <f>'入力(貼付）'!$B$2</f>
        <v>0</v>
      </c>
      <c r="C669" s="13">
        <f>'入力(貼付）'!$A672</f>
        <v>0</v>
      </c>
      <c r="D669" s="13">
        <f>'入力(貼付）'!$C$2</f>
        <v>0</v>
      </c>
      <c r="E669" s="20">
        <f>'入力(貼付）'!$E672</f>
        <v>0</v>
      </c>
    </row>
    <row r="670" spans="1:5" ht="13.5">
      <c r="A670" s="13">
        <v>667</v>
      </c>
      <c r="B670" s="13">
        <f>'入力(貼付）'!$B$2</f>
        <v>0</v>
      </c>
      <c r="C670" s="13">
        <f>'入力(貼付）'!$A673</f>
        <v>0</v>
      </c>
      <c r="D670" s="13">
        <f>'入力(貼付）'!$C$2</f>
        <v>0</v>
      </c>
      <c r="E670" s="20">
        <f>'入力(貼付）'!$E673</f>
        <v>0</v>
      </c>
    </row>
    <row r="671" spans="1:5" ht="13.5">
      <c r="A671" s="13">
        <v>668</v>
      </c>
      <c r="B671" s="13">
        <f>'入力(貼付）'!$B$2</f>
        <v>0</v>
      </c>
      <c r="C671" s="13">
        <f>'入力(貼付）'!$A674</f>
        <v>0</v>
      </c>
      <c r="D671" s="13">
        <f>'入力(貼付）'!$C$2</f>
        <v>0</v>
      </c>
      <c r="E671" s="20">
        <f>'入力(貼付）'!$E674</f>
        <v>0</v>
      </c>
    </row>
    <row r="672" spans="1:5" ht="13.5">
      <c r="A672" s="13">
        <v>669</v>
      </c>
      <c r="B672" s="13">
        <f>'入力(貼付）'!$B$2</f>
        <v>0</v>
      </c>
      <c r="C672" s="13">
        <f>'入力(貼付）'!$A675</f>
        <v>0</v>
      </c>
      <c r="D672" s="13">
        <f>'入力(貼付）'!$C$2</f>
        <v>0</v>
      </c>
      <c r="E672" s="20">
        <f>'入力(貼付）'!$E675</f>
        <v>0</v>
      </c>
    </row>
    <row r="673" spans="1:5" ht="13.5">
      <c r="A673" s="13">
        <v>670</v>
      </c>
      <c r="B673" s="13">
        <f>'入力(貼付）'!$B$2</f>
        <v>0</v>
      </c>
      <c r="C673" s="13">
        <f>'入力(貼付）'!$A676</f>
        <v>0</v>
      </c>
      <c r="D673" s="13">
        <f>'入力(貼付）'!$C$2</f>
        <v>0</v>
      </c>
      <c r="E673" s="20">
        <f>'入力(貼付）'!$E676</f>
        <v>0</v>
      </c>
    </row>
    <row r="674" spans="1:5" ht="13.5">
      <c r="A674" s="13">
        <v>671</v>
      </c>
      <c r="B674" s="13">
        <f>'入力(貼付）'!$B$2</f>
        <v>0</v>
      </c>
      <c r="C674" s="13">
        <f>'入力(貼付）'!$A677</f>
        <v>0</v>
      </c>
      <c r="D674" s="13">
        <f>'入力(貼付）'!$C$2</f>
        <v>0</v>
      </c>
      <c r="E674" s="20">
        <f>'入力(貼付）'!$E677</f>
        <v>0</v>
      </c>
    </row>
    <row r="675" spans="1:5" ht="13.5">
      <c r="A675" s="13">
        <v>672</v>
      </c>
      <c r="B675" s="13">
        <f>'入力(貼付）'!$B$2</f>
        <v>0</v>
      </c>
      <c r="C675" s="13">
        <f>'入力(貼付）'!$A678</f>
        <v>0</v>
      </c>
      <c r="D675" s="13">
        <f>'入力(貼付）'!$C$2</f>
        <v>0</v>
      </c>
      <c r="E675" s="20">
        <f>'入力(貼付）'!$E678</f>
        <v>0</v>
      </c>
    </row>
    <row r="676" spans="1:5" ht="13.5">
      <c r="A676" s="13">
        <v>673</v>
      </c>
      <c r="B676" s="13">
        <f>'入力(貼付）'!$B$2</f>
        <v>0</v>
      </c>
      <c r="C676" s="13">
        <f>'入力(貼付）'!$A679</f>
        <v>0</v>
      </c>
      <c r="D676" s="13">
        <f>'入力(貼付）'!$C$2</f>
        <v>0</v>
      </c>
      <c r="E676" s="20">
        <f>'入力(貼付）'!$E679</f>
        <v>0</v>
      </c>
    </row>
    <row r="677" spans="1:5" ht="13.5">
      <c r="A677" s="13">
        <v>674</v>
      </c>
      <c r="B677" s="13">
        <f>'入力(貼付）'!$B$2</f>
        <v>0</v>
      </c>
      <c r="C677" s="13">
        <f>'入力(貼付）'!$A680</f>
        <v>0</v>
      </c>
      <c r="D677" s="13">
        <f>'入力(貼付）'!$C$2</f>
        <v>0</v>
      </c>
      <c r="E677" s="20">
        <f>'入力(貼付）'!$E680</f>
        <v>0</v>
      </c>
    </row>
    <row r="678" spans="1:5" ht="13.5">
      <c r="A678" s="13">
        <v>675</v>
      </c>
      <c r="B678" s="13">
        <f>'入力(貼付）'!$B$2</f>
        <v>0</v>
      </c>
      <c r="C678" s="13">
        <f>'入力(貼付）'!$A681</f>
        <v>0</v>
      </c>
      <c r="D678" s="13">
        <f>'入力(貼付）'!$C$2</f>
        <v>0</v>
      </c>
      <c r="E678" s="20">
        <f>'入力(貼付）'!$E681</f>
        <v>0</v>
      </c>
    </row>
    <row r="679" spans="1:5" ht="13.5">
      <c r="A679" s="13">
        <v>676</v>
      </c>
      <c r="B679" s="13">
        <f>'入力(貼付）'!$B$2</f>
        <v>0</v>
      </c>
      <c r="C679" s="13">
        <f>'入力(貼付）'!$A682</f>
        <v>0</v>
      </c>
      <c r="D679" s="13">
        <f>'入力(貼付）'!$C$2</f>
        <v>0</v>
      </c>
      <c r="E679" s="20">
        <f>'入力(貼付）'!$E682</f>
        <v>0</v>
      </c>
    </row>
    <row r="680" spans="1:5" ht="13.5">
      <c r="A680" s="13">
        <v>677</v>
      </c>
      <c r="B680" s="13">
        <f>'入力(貼付）'!$B$2</f>
        <v>0</v>
      </c>
      <c r="C680" s="13">
        <f>'入力(貼付）'!$A683</f>
        <v>0</v>
      </c>
      <c r="D680" s="13">
        <f>'入力(貼付）'!$C$2</f>
        <v>0</v>
      </c>
      <c r="E680" s="20">
        <f>'入力(貼付）'!$E683</f>
        <v>0</v>
      </c>
    </row>
    <row r="681" spans="1:5" ht="13.5">
      <c r="A681" s="13">
        <v>678</v>
      </c>
      <c r="B681" s="13">
        <f>'入力(貼付）'!$B$2</f>
        <v>0</v>
      </c>
      <c r="C681" s="13">
        <f>'入力(貼付）'!$A684</f>
        <v>0</v>
      </c>
      <c r="D681" s="13">
        <f>'入力(貼付）'!$C$2</f>
        <v>0</v>
      </c>
      <c r="E681" s="20">
        <f>'入力(貼付）'!$E684</f>
        <v>0</v>
      </c>
    </row>
    <row r="682" spans="1:5" ht="13.5">
      <c r="A682" s="13">
        <v>679</v>
      </c>
      <c r="B682" s="13">
        <f>'入力(貼付）'!$B$2</f>
        <v>0</v>
      </c>
      <c r="C682" s="13">
        <f>'入力(貼付）'!$A685</f>
        <v>0</v>
      </c>
      <c r="D682" s="13">
        <f>'入力(貼付）'!$C$2</f>
        <v>0</v>
      </c>
      <c r="E682" s="20">
        <f>'入力(貼付）'!$E685</f>
        <v>0</v>
      </c>
    </row>
    <row r="683" spans="1:5" ht="13.5">
      <c r="A683" s="13">
        <v>680</v>
      </c>
      <c r="B683" s="13">
        <f>'入力(貼付）'!$B$2</f>
        <v>0</v>
      </c>
      <c r="C683" s="13">
        <f>'入力(貼付）'!$A686</f>
        <v>0</v>
      </c>
      <c r="D683" s="13">
        <f>'入力(貼付）'!$C$2</f>
        <v>0</v>
      </c>
      <c r="E683" s="20">
        <f>'入力(貼付）'!$E686</f>
        <v>0</v>
      </c>
    </row>
    <row r="684" spans="1:5" ht="13.5">
      <c r="A684" s="13">
        <v>681</v>
      </c>
      <c r="B684" s="13">
        <f>'入力(貼付）'!$B$2</f>
        <v>0</v>
      </c>
      <c r="C684" s="13">
        <f>'入力(貼付）'!$A687</f>
        <v>0</v>
      </c>
      <c r="D684" s="13">
        <f>'入力(貼付）'!$C$2</f>
        <v>0</v>
      </c>
      <c r="E684" s="20">
        <f>'入力(貼付）'!$E687</f>
        <v>0</v>
      </c>
    </row>
    <row r="685" spans="1:5" ht="13.5">
      <c r="A685" s="13">
        <v>682</v>
      </c>
      <c r="B685" s="13">
        <f>'入力(貼付）'!$B$2</f>
        <v>0</v>
      </c>
      <c r="C685" s="13">
        <f>'入力(貼付）'!$A688</f>
        <v>0</v>
      </c>
      <c r="D685" s="13">
        <f>'入力(貼付）'!$C$2</f>
        <v>0</v>
      </c>
      <c r="E685" s="20">
        <f>'入力(貼付）'!$E688</f>
        <v>0</v>
      </c>
    </row>
    <row r="686" spans="1:5" ht="13.5">
      <c r="A686" s="13">
        <v>683</v>
      </c>
      <c r="B686" s="13">
        <f>'入力(貼付）'!$B$2</f>
        <v>0</v>
      </c>
      <c r="C686" s="13">
        <f>'入力(貼付）'!$A689</f>
        <v>0</v>
      </c>
      <c r="D686" s="13">
        <f>'入力(貼付）'!$C$2</f>
        <v>0</v>
      </c>
      <c r="E686" s="20">
        <f>'入力(貼付）'!$E689</f>
        <v>0</v>
      </c>
    </row>
    <row r="687" spans="1:5" ht="13.5">
      <c r="A687" s="13">
        <v>684</v>
      </c>
      <c r="B687" s="13">
        <f>'入力(貼付）'!$B$2</f>
        <v>0</v>
      </c>
      <c r="C687" s="13">
        <f>'入力(貼付）'!$A690</f>
        <v>0</v>
      </c>
      <c r="D687" s="13">
        <f>'入力(貼付）'!$C$2</f>
        <v>0</v>
      </c>
      <c r="E687" s="20">
        <f>'入力(貼付）'!$E690</f>
        <v>0</v>
      </c>
    </row>
    <row r="688" spans="1:5" ht="13.5">
      <c r="A688" s="13">
        <v>685</v>
      </c>
      <c r="B688" s="13">
        <f>'入力(貼付）'!$B$2</f>
        <v>0</v>
      </c>
      <c r="C688" s="13">
        <f>'入力(貼付）'!$A691</f>
        <v>0</v>
      </c>
      <c r="D688" s="13">
        <f>'入力(貼付）'!$C$2</f>
        <v>0</v>
      </c>
      <c r="E688" s="20">
        <f>'入力(貼付）'!$E691</f>
        <v>0</v>
      </c>
    </row>
    <row r="689" spans="1:5" ht="13.5">
      <c r="A689" s="13">
        <v>686</v>
      </c>
      <c r="B689" s="13">
        <f>'入力(貼付）'!$B$2</f>
        <v>0</v>
      </c>
      <c r="C689" s="13">
        <f>'入力(貼付）'!$A692</f>
        <v>0</v>
      </c>
      <c r="D689" s="13">
        <f>'入力(貼付）'!$C$2</f>
        <v>0</v>
      </c>
      <c r="E689" s="20">
        <f>'入力(貼付）'!$E692</f>
        <v>0</v>
      </c>
    </row>
    <row r="690" spans="1:5" ht="13.5">
      <c r="A690" s="13">
        <v>687</v>
      </c>
      <c r="B690" s="13">
        <f>'入力(貼付）'!$B$2</f>
        <v>0</v>
      </c>
      <c r="C690" s="13">
        <f>'入力(貼付）'!$A693</f>
        <v>0</v>
      </c>
      <c r="D690" s="13">
        <f>'入力(貼付）'!$C$2</f>
        <v>0</v>
      </c>
      <c r="E690" s="20">
        <f>'入力(貼付）'!$E693</f>
        <v>0</v>
      </c>
    </row>
    <row r="691" spans="1:5" ht="13.5">
      <c r="A691" s="13">
        <v>688</v>
      </c>
      <c r="B691" s="13">
        <f>'入力(貼付）'!$B$2</f>
        <v>0</v>
      </c>
      <c r="C691" s="13">
        <f>'入力(貼付）'!$A694</f>
        <v>0</v>
      </c>
      <c r="D691" s="13">
        <f>'入力(貼付）'!$C$2</f>
        <v>0</v>
      </c>
      <c r="E691" s="20">
        <f>'入力(貼付）'!$E694</f>
        <v>0</v>
      </c>
    </row>
    <row r="692" spans="1:5" ht="13.5">
      <c r="A692" s="13">
        <v>689</v>
      </c>
      <c r="B692" s="13">
        <f>'入力(貼付）'!$B$2</f>
        <v>0</v>
      </c>
      <c r="C692" s="13">
        <f>'入力(貼付）'!$A695</f>
        <v>0</v>
      </c>
      <c r="D692" s="13">
        <f>'入力(貼付）'!$C$2</f>
        <v>0</v>
      </c>
      <c r="E692" s="20">
        <f>'入力(貼付）'!$E695</f>
        <v>0</v>
      </c>
    </row>
    <row r="693" spans="1:5" ht="13.5">
      <c r="A693" s="13">
        <v>690</v>
      </c>
      <c r="B693" s="13">
        <f>'入力(貼付）'!$B$2</f>
        <v>0</v>
      </c>
      <c r="C693" s="13">
        <f>'入力(貼付）'!$A696</f>
        <v>0</v>
      </c>
      <c r="D693" s="13">
        <f>'入力(貼付）'!$C$2</f>
        <v>0</v>
      </c>
      <c r="E693" s="20">
        <f>'入力(貼付）'!$E696</f>
        <v>0</v>
      </c>
    </row>
    <row r="694" spans="1:5" ht="13.5">
      <c r="A694" s="13">
        <v>691</v>
      </c>
      <c r="B694" s="13">
        <f>'入力(貼付）'!$B$2</f>
        <v>0</v>
      </c>
      <c r="C694" s="13">
        <f>'入力(貼付）'!$A697</f>
        <v>0</v>
      </c>
      <c r="D694" s="13">
        <f>'入力(貼付）'!$C$2</f>
        <v>0</v>
      </c>
      <c r="E694" s="20">
        <f>'入力(貼付）'!$E697</f>
        <v>0</v>
      </c>
    </row>
    <row r="695" spans="1:5" ht="13.5">
      <c r="A695" s="13">
        <v>692</v>
      </c>
      <c r="B695" s="13">
        <f>'入力(貼付）'!$B$2</f>
        <v>0</v>
      </c>
      <c r="C695" s="13">
        <f>'入力(貼付）'!$A698</f>
        <v>0</v>
      </c>
      <c r="D695" s="13">
        <f>'入力(貼付）'!$C$2</f>
        <v>0</v>
      </c>
      <c r="E695" s="20">
        <f>'入力(貼付）'!$E698</f>
        <v>0</v>
      </c>
    </row>
    <row r="696" spans="1:5" ht="13.5">
      <c r="A696" s="13">
        <v>693</v>
      </c>
      <c r="B696" s="13">
        <f>'入力(貼付）'!$B$2</f>
        <v>0</v>
      </c>
      <c r="C696" s="13">
        <f>'入力(貼付）'!$A699</f>
        <v>0</v>
      </c>
      <c r="D696" s="13">
        <f>'入力(貼付）'!$C$2</f>
        <v>0</v>
      </c>
      <c r="E696" s="20">
        <f>'入力(貼付）'!$E699</f>
        <v>0</v>
      </c>
    </row>
    <row r="697" spans="1:5" ht="13.5">
      <c r="A697" s="13">
        <v>694</v>
      </c>
      <c r="B697" s="13">
        <f>'入力(貼付）'!$B$2</f>
        <v>0</v>
      </c>
      <c r="C697" s="13">
        <f>'入力(貼付）'!$A700</f>
        <v>0</v>
      </c>
      <c r="D697" s="13">
        <f>'入力(貼付）'!$C$2</f>
        <v>0</v>
      </c>
      <c r="E697" s="20">
        <f>'入力(貼付）'!$E700</f>
        <v>0</v>
      </c>
    </row>
    <row r="698" spans="1:5" ht="13.5">
      <c r="A698" s="13">
        <v>695</v>
      </c>
      <c r="B698" s="13">
        <f>'入力(貼付）'!$B$2</f>
        <v>0</v>
      </c>
      <c r="C698" s="13">
        <f>'入力(貼付）'!$A701</f>
        <v>0</v>
      </c>
      <c r="D698" s="13">
        <f>'入力(貼付）'!$C$2</f>
        <v>0</v>
      </c>
      <c r="E698" s="20">
        <f>'入力(貼付）'!$E701</f>
        <v>0</v>
      </c>
    </row>
    <row r="699" spans="1:5" ht="13.5">
      <c r="A699" s="13">
        <v>696</v>
      </c>
      <c r="B699" s="13">
        <f>'入力(貼付）'!$B$2</f>
        <v>0</v>
      </c>
      <c r="C699" s="13">
        <f>'入力(貼付）'!$A702</f>
        <v>0</v>
      </c>
      <c r="D699" s="13">
        <f>'入力(貼付）'!$C$2</f>
        <v>0</v>
      </c>
      <c r="E699" s="20">
        <f>'入力(貼付）'!$E702</f>
        <v>0</v>
      </c>
    </row>
    <row r="700" spans="1:5" ht="13.5">
      <c r="A700" s="13">
        <v>697</v>
      </c>
      <c r="B700" s="13">
        <f>'入力(貼付）'!$B$2</f>
        <v>0</v>
      </c>
      <c r="C700" s="13">
        <f>'入力(貼付）'!$A703</f>
        <v>0</v>
      </c>
      <c r="D700" s="13">
        <f>'入力(貼付）'!$C$2</f>
        <v>0</v>
      </c>
      <c r="E700" s="20">
        <f>'入力(貼付）'!$E703</f>
        <v>0</v>
      </c>
    </row>
    <row r="701" spans="1:5" ht="13.5">
      <c r="A701" s="13">
        <v>698</v>
      </c>
      <c r="B701" s="13">
        <f>'入力(貼付）'!$B$2</f>
        <v>0</v>
      </c>
      <c r="C701" s="13">
        <f>'入力(貼付）'!$A704</f>
        <v>0</v>
      </c>
      <c r="D701" s="13">
        <f>'入力(貼付）'!$C$2</f>
        <v>0</v>
      </c>
      <c r="E701" s="20">
        <f>'入力(貼付）'!$E704</f>
        <v>0</v>
      </c>
    </row>
    <row r="702" spans="1:5" ht="13.5">
      <c r="A702" s="13">
        <v>699</v>
      </c>
      <c r="B702" s="13">
        <f>'入力(貼付）'!$B$2</f>
        <v>0</v>
      </c>
      <c r="C702" s="13">
        <f>'入力(貼付）'!$A705</f>
        <v>0</v>
      </c>
      <c r="D702" s="13">
        <f>'入力(貼付）'!$C$2</f>
        <v>0</v>
      </c>
      <c r="E702" s="20">
        <f>'入力(貼付）'!$E705</f>
        <v>0</v>
      </c>
    </row>
    <row r="703" spans="1:5" ht="13.5">
      <c r="A703" s="13">
        <v>700</v>
      </c>
      <c r="B703" s="13">
        <f>'入力(貼付）'!$B$2</f>
        <v>0</v>
      </c>
      <c r="C703" s="13">
        <f>'入力(貼付）'!$A706</f>
        <v>0</v>
      </c>
      <c r="D703" s="13">
        <f>'入力(貼付）'!$C$2</f>
        <v>0</v>
      </c>
      <c r="E703" s="20">
        <f>'入力(貼付）'!$E706</f>
        <v>0</v>
      </c>
    </row>
    <row r="704" spans="1:5" ht="13.5">
      <c r="A704" s="13">
        <v>701</v>
      </c>
      <c r="B704" s="13">
        <f>'入力(貼付）'!$B$2</f>
        <v>0</v>
      </c>
      <c r="C704" s="13">
        <f>'入力(貼付）'!$A707</f>
        <v>0</v>
      </c>
      <c r="D704" s="13">
        <f>'入力(貼付）'!$C$2</f>
        <v>0</v>
      </c>
      <c r="E704" s="20">
        <f>'入力(貼付）'!$E707</f>
        <v>0</v>
      </c>
    </row>
    <row r="705" spans="1:5" ht="13.5">
      <c r="A705" s="13">
        <v>702</v>
      </c>
      <c r="B705" s="13">
        <f>'入力(貼付）'!$B$2</f>
        <v>0</v>
      </c>
      <c r="C705" s="13">
        <f>'入力(貼付）'!$A708</f>
        <v>0</v>
      </c>
      <c r="D705" s="13">
        <f>'入力(貼付）'!$C$2</f>
        <v>0</v>
      </c>
      <c r="E705" s="20">
        <f>'入力(貼付）'!$E708</f>
        <v>0</v>
      </c>
    </row>
    <row r="706" spans="1:5" ht="13.5">
      <c r="A706" s="13">
        <v>703</v>
      </c>
      <c r="B706" s="13">
        <f>'入力(貼付）'!$B$2</f>
        <v>0</v>
      </c>
      <c r="C706" s="13">
        <f>'入力(貼付）'!$A709</f>
        <v>0</v>
      </c>
      <c r="D706" s="13">
        <f>'入力(貼付）'!$C$2</f>
        <v>0</v>
      </c>
      <c r="E706" s="20">
        <f>'入力(貼付）'!$E709</f>
        <v>0</v>
      </c>
    </row>
    <row r="707" spans="1:5" ht="13.5">
      <c r="A707" s="13">
        <v>704</v>
      </c>
      <c r="B707" s="13">
        <f>'入力(貼付）'!$B$2</f>
        <v>0</v>
      </c>
      <c r="C707" s="13">
        <f>'入力(貼付）'!$A710</f>
        <v>0</v>
      </c>
      <c r="D707" s="13">
        <f>'入力(貼付）'!$C$2</f>
        <v>0</v>
      </c>
      <c r="E707" s="20">
        <f>'入力(貼付）'!$E710</f>
        <v>0</v>
      </c>
    </row>
    <row r="708" spans="1:5" ht="13.5">
      <c r="A708" s="13">
        <v>705</v>
      </c>
      <c r="B708" s="13">
        <f>'入力(貼付）'!$B$2</f>
        <v>0</v>
      </c>
      <c r="C708" s="13">
        <f>'入力(貼付）'!$A711</f>
        <v>0</v>
      </c>
      <c r="D708" s="13">
        <f>'入力(貼付）'!$C$2</f>
        <v>0</v>
      </c>
      <c r="E708" s="20">
        <f>'入力(貼付）'!$E711</f>
        <v>0</v>
      </c>
    </row>
    <row r="709" spans="1:5" ht="13.5">
      <c r="A709" s="13">
        <v>706</v>
      </c>
      <c r="B709" s="13">
        <f>'入力(貼付）'!$B$2</f>
        <v>0</v>
      </c>
      <c r="C709" s="13">
        <f>'入力(貼付）'!$A712</f>
        <v>0</v>
      </c>
      <c r="D709" s="13">
        <f>'入力(貼付）'!$C$2</f>
        <v>0</v>
      </c>
      <c r="E709" s="20">
        <f>'入力(貼付）'!$E712</f>
        <v>0</v>
      </c>
    </row>
    <row r="710" spans="1:5" ht="13.5">
      <c r="A710" s="13">
        <v>707</v>
      </c>
      <c r="B710" s="13">
        <f>'入力(貼付）'!$B$2</f>
        <v>0</v>
      </c>
      <c r="C710" s="13">
        <f>'入力(貼付）'!$A713</f>
        <v>0</v>
      </c>
      <c r="D710" s="13">
        <f>'入力(貼付）'!$C$2</f>
        <v>0</v>
      </c>
      <c r="E710" s="20">
        <f>'入力(貼付）'!$E713</f>
        <v>0</v>
      </c>
    </row>
    <row r="711" spans="1:5" ht="13.5">
      <c r="A711" s="13">
        <v>708</v>
      </c>
      <c r="B711" s="13">
        <f>'入力(貼付）'!$B$2</f>
        <v>0</v>
      </c>
      <c r="C711" s="13">
        <f>'入力(貼付）'!$A714</f>
        <v>0</v>
      </c>
      <c r="D711" s="13">
        <f>'入力(貼付）'!$C$2</f>
        <v>0</v>
      </c>
      <c r="E711" s="20">
        <f>'入力(貼付）'!$E714</f>
        <v>0</v>
      </c>
    </row>
    <row r="712" spans="1:5" ht="13.5">
      <c r="A712" s="13">
        <v>709</v>
      </c>
      <c r="B712" s="13">
        <f>'入力(貼付）'!$B$2</f>
        <v>0</v>
      </c>
      <c r="C712" s="13">
        <f>'入力(貼付）'!$A715</f>
        <v>0</v>
      </c>
      <c r="D712" s="13">
        <f>'入力(貼付）'!$C$2</f>
        <v>0</v>
      </c>
      <c r="E712" s="20">
        <f>'入力(貼付）'!$E715</f>
        <v>0</v>
      </c>
    </row>
    <row r="713" spans="1:5" ht="13.5">
      <c r="A713" s="13">
        <v>710</v>
      </c>
      <c r="B713" s="13">
        <f>'入力(貼付）'!$B$2</f>
        <v>0</v>
      </c>
      <c r="C713" s="13">
        <f>'入力(貼付）'!$A716</f>
        <v>0</v>
      </c>
      <c r="D713" s="13">
        <f>'入力(貼付）'!$C$2</f>
        <v>0</v>
      </c>
      <c r="E713" s="20">
        <f>'入力(貼付）'!$E716</f>
        <v>0</v>
      </c>
    </row>
    <row r="714" spans="1:5" ht="13.5">
      <c r="A714" s="13">
        <v>711</v>
      </c>
      <c r="B714" s="13">
        <f>'入力(貼付）'!$B$2</f>
        <v>0</v>
      </c>
      <c r="C714" s="13">
        <f>'入力(貼付）'!$A717</f>
        <v>0</v>
      </c>
      <c r="D714" s="13">
        <f>'入力(貼付）'!$C$2</f>
        <v>0</v>
      </c>
      <c r="E714" s="20">
        <f>'入力(貼付）'!$E717</f>
        <v>0</v>
      </c>
    </row>
    <row r="715" spans="1:5" ht="13.5">
      <c r="A715" s="13">
        <v>712</v>
      </c>
      <c r="B715" s="13">
        <f>'入力(貼付）'!$B$2</f>
        <v>0</v>
      </c>
      <c r="C715" s="13">
        <f>'入力(貼付）'!$A718</f>
        <v>0</v>
      </c>
      <c r="D715" s="13">
        <f>'入力(貼付）'!$C$2</f>
        <v>0</v>
      </c>
      <c r="E715" s="20">
        <f>'入力(貼付）'!$E718</f>
        <v>0</v>
      </c>
    </row>
    <row r="716" spans="1:5" ht="13.5">
      <c r="A716" s="13">
        <v>713</v>
      </c>
      <c r="B716" s="13">
        <f>'入力(貼付）'!$B$2</f>
        <v>0</v>
      </c>
      <c r="C716" s="13">
        <f>'入力(貼付）'!$A719</f>
        <v>0</v>
      </c>
      <c r="D716" s="13">
        <f>'入力(貼付）'!$C$2</f>
        <v>0</v>
      </c>
      <c r="E716" s="20">
        <f>'入力(貼付）'!$E719</f>
        <v>0</v>
      </c>
    </row>
    <row r="717" spans="1:5" ht="13.5">
      <c r="A717" s="13">
        <v>714</v>
      </c>
      <c r="B717" s="13">
        <f>'入力(貼付）'!$B$2</f>
        <v>0</v>
      </c>
      <c r="C717" s="13">
        <f>'入力(貼付）'!$A720</f>
        <v>0</v>
      </c>
      <c r="D717" s="13">
        <f>'入力(貼付）'!$C$2</f>
        <v>0</v>
      </c>
      <c r="E717" s="20">
        <f>'入力(貼付）'!$E720</f>
        <v>0</v>
      </c>
    </row>
    <row r="718" spans="1:5" ht="13.5">
      <c r="A718" s="13">
        <v>715</v>
      </c>
      <c r="B718" s="13">
        <f>'入力(貼付）'!$B$2</f>
        <v>0</v>
      </c>
      <c r="C718" s="13">
        <f>'入力(貼付）'!$A721</f>
        <v>0</v>
      </c>
      <c r="D718" s="13">
        <f>'入力(貼付）'!$C$2</f>
        <v>0</v>
      </c>
      <c r="E718" s="20">
        <f>'入力(貼付）'!$E721</f>
        <v>0</v>
      </c>
    </row>
    <row r="719" spans="1:5" ht="13.5">
      <c r="A719" s="13">
        <v>716</v>
      </c>
      <c r="B719" s="13">
        <f>'入力(貼付）'!$B$2</f>
        <v>0</v>
      </c>
      <c r="C719" s="13">
        <f>'入力(貼付）'!$A722</f>
        <v>0</v>
      </c>
      <c r="D719" s="13">
        <f>'入力(貼付）'!$C$2</f>
        <v>0</v>
      </c>
      <c r="E719" s="20">
        <f>'入力(貼付）'!$E722</f>
        <v>0</v>
      </c>
    </row>
    <row r="720" spans="1:5" ht="13.5">
      <c r="A720" s="13">
        <v>717</v>
      </c>
      <c r="B720" s="13">
        <f>'入力(貼付）'!$B$2</f>
        <v>0</v>
      </c>
      <c r="C720" s="13">
        <f>'入力(貼付）'!$A723</f>
        <v>0</v>
      </c>
      <c r="D720" s="13">
        <f>'入力(貼付）'!$C$2</f>
        <v>0</v>
      </c>
      <c r="E720" s="20">
        <f>'入力(貼付）'!$E723</f>
        <v>0</v>
      </c>
    </row>
    <row r="721" spans="1:5" ht="13.5">
      <c r="A721" s="13">
        <v>718</v>
      </c>
      <c r="B721" s="13">
        <f>'入力(貼付）'!$B$2</f>
        <v>0</v>
      </c>
      <c r="C721" s="13">
        <f>'入力(貼付）'!$A724</f>
        <v>0</v>
      </c>
      <c r="D721" s="13">
        <f>'入力(貼付）'!$C$2</f>
        <v>0</v>
      </c>
      <c r="E721" s="20">
        <f>'入力(貼付）'!$E724</f>
        <v>0</v>
      </c>
    </row>
    <row r="722" spans="1:5" ht="13.5">
      <c r="A722" s="13">
        <v>719</v>
      </c>
      <c r="B722" s="13">
        <f>'入力(貼付）'!$B$2</f>
        <v>0</v>
      </c>
      <c r="C722" s="13">
        <f>'入力(貼付）'!$A725</f>
        <v>0</v>
      </c>
      <c r="D722" s="13">
        <f>'入力(貼付）'!$C$2</f>
        <v>0</v>
      </c>
      <c r="E722" s="20">
        <f>'入力(貼付）'!$E725</f>
        <v>0</v>
      </c>
    </row>
    <row r="723" spans="1:5" ht="13.5">
      <c r="A723" s="13">
        <v>720</v>
      </c>
      <c r="B723" s="13">
        <f>'入力(貼付）'!$B$2</f>
        <v>0</v>
      </c>
      <c r="C723" s="13">
        <f>'入力(貼付）'!$A726</f>
        <v>0</v>
      </c>
      <c r="D723" s="13">
        <f>'入力(貼付）'!$C$2</f>
        <v>0</v>
      </c>
      <c r="E723" s="20">
        <f>'入力(貼付）'!$E726</f>
        <v>0</v>
      </c>
    </row>
    <row r="724" spans="1:5" ht="13.5">
      <c r="A724" s="13">
        <v>721</v>
      </c>
      <c r="B724" s="13">
        <f>'入力(貼付）'!$B$2</f>
        <v>0</v>
      </c>
      <c r="C724" s="13">
        <f>'入力(貼付）'!$A727</f>
        <v>0</v>
      </c>
      <c r="D724" s="13">
        <f>'入力(貼付）'!$C$2</f>
        <v>0</v>
      </c>
      <c r="E724" s="20">
        <f>'入力(貼付）'!$E727</f>
        <v>0</v>
      </c>
    </row>
    <row r="725" spans="1:5" ht="13.5">
      <c r="A725" s="13">
        <v>722</v>
      </c>
      <c r="B725" s="13">
        <f>'入力(貼付）'!$B$2</f>
        <v>0</v>
      </c>
      <c r="C725" s="13">
        <f>'入力(貼付）'!$A728</f>
        <v>0</v>
      </c>
      <c r="D725" s="13">
        <f>'入力(貼付）'!$C$2</f>
        <v>0</v>
      </c>
      <c r="E725" s="20">
        <f>'入力(貼付）'!$E728</f>
        <v>0</v>
      </c>
    </row>
    <row r="726" spans="1:5" ht="13.5">
      <c r="A726" s="13">
        <v>723</v>
      </c>
      <c r="B726" s="13">
        <f>'入力(貼付）'!$B$2</f>
        <v>0</v>
      </c>
      <c r="C726" s="13">
        <f>'入力(貼付）'!$A729</f>
        <v>0</v>
      </c>
      <c r="D726" s="13">
        <f>'入力(貼付）'!$C$2</f>
        <v>0</v>
      </c>
      <c r="E726" s="20">
        <f>'入力(貼付）'!$E729</f>
        <v>0</v>
      </c>
    </row>
    <row r="727" spans="1:5" ht="13.5">
      <c r="A727" s="13">
        <v>724</v>
      </c>
      <c r="B727" s="13">
        <f>'入力(貼付）'!$B$2</f>
        <v>0</v>
      </c>
      <c r="C727" s="13">
        <f>'入力(貼付）'!$A730</f>
        <v>0</v>
      </c>
      <c r="D727" s="13">
        <f>'入力(貼付）'!$C$2</f>
        <v>0</v>
      </c>
      <c r="E727" s="20">
        <f>'入力(貼付）'!$E730</f>
        <v>0</v>
      </c>
    </row>
    <row r="728" spans="1:5" ht="13.5">
      <c r="A728" s="13">
        <v>725</v>
      </c>
      <c r="B728" s="13">
        <f>'入力(貼付）'!$B$2</f>
        <v>0</v>
      </c>
      <c r="C728" s="13">
        <f>'入力(貼付）'!$A731</f>
        <v>0</v>
      </c>
      <c r="D728" s="13">
        <f>'入力(貼付）'!$C$2</f>
        <v>0</v>
      </c>
      <c r="E728" s="20">
        <f>'入力(貼付）'!$E731</f>
        <v>0</v>
      </c>
    </row>
    <row r="729" spans="1:5" ht="13.5">
      <c r="A729" s="13">
        <v>726</v>
      </c>
      <c r="B729" s="13">
        <f>'入力(貼付）'!$B$2</f>
        <v>0</v>
      </c>
      <c r="C729" s="13">
        <f>'入力(貼付）'!$A732</f>
        <v>0</v>
      </c>
      <c r="D729" s="13">
        <f>'入力(貼付）'!$C$2</f>
        <v>0</v>
      </c>
      <c r="E729" s="20">
        <f>'入力(貼付）'!$E732</f>
        <v>0</v>
      </c>
    </row>
    <row r="730" spans="1:5" ht="13.5">
      <c r="A730" s="13">
        <v>727</v>
      </c>
      <c r="B730" s="13">
        <f>'入力(貼付）'!$B$2</f>
        <v>0</v>
      </c>
      <c r="C730" s="13">
        <f>'入力(貼付）'!$A733</f>
        <v>0</v>
      </c>
      <c r="D730" s="13">
        <f>'入力(貼付）'!$C$2</f>
        <v>0</v>
      </c>
      <c r="E730" s="20">
        <f>'入力(貼付）'!$E733</f>
        <v>0</v>
      </c>
    </row>
    <row r="731" spans="1:5" ht="13.5">
      <c r="A731" s="13">
        <v>728</v>
      </c>
      <c r="B731" s="13">
        <f>'入力(貼付）'!$B$2</f>
        <v>0</v>
      </c>
      <c r="C731" s="13">
        <f>'入力(貼付）'!$A734</f>
        <v>0</v>
      </c>
      <c r="D731" s="13">
        <f>'入力(貼付）'!$C$2</f>
        <v>0</v>
      </c>
      <c r="E731" s="20">
        <f>'入力(貼付）'!$E734</f>
        <v>0</v>
      </c>
    </row>
    <row r="732" spans="1:5" ht="13.5">
      <c r="A732" s="13">
        <v>729</v>
      </c>
      <c r="B732" s="13">
        <f>'入力(貼付）'!$B$2</f>
        <v>0</v>
      </c>
      <c r="C732" s="13">
        <f>'入力(貼付）'!$A735</f>
        <v>0</v>
      </c>
      <c r="D732" s="13">
        <f>'入力(貼付）'!$C$2</f>
        <v>0</v>
      </c>
      <c r="E732" s="20">
        <f>'入力(貼付）'!$E735</f>
        <v>0</v>
      </c>
    </row>
    <row r="733" spans="1:5" ht="13.5">
      <c r="A733" s="13">
        <v>730</v>
      </c>
      <c r="B733" s="13">
        <f>'入力(貼付）'!$B$2</f>
        <v>0</v>
      </c>
      <c r="C733" s="13">
        <f>'入力(貼付）'!$A736</f>
        <v>0</v>
      </c>
      <c r="D733" s="13">
        <f>'入力(貼付）'!$C$2</f>
        <v>0</v>
      </c>
      <c r="E733" s="20">
        <f>'入力(貼付）'!$E736</f>
        <v>0</v>
      </c>
    </row>
    <row r="734" spans="1:5" ht="13.5">
      <c r="A734" s="13">
        <v>731</v>
      </c>
      <c r="B734" s="13">
        <f>'入力(貼付）'!$B$2</f>
        <v>0</v>
      </c>
      <c r="C734" s="13">
        <f>'入力(貼付）'!$A737</f>
        <v>0</v>
      </c>
      <c r="D734" s="13">
        <f>'入力(貼付）'!$C$2</f>
        <v>0</v>
      </c>
      <c r="E734" s="20">
        <f>'入力(貼付）'!$E737</f>
        <v>0</v>
      </c>
    </row>
    <row r="735" spans="1:5" ht="13.5">
      <c r="A735" s="13">
        <v>732</v>
      </c>
      <c r="B735" s="13">
        <f>'入力(貼付）'!$B$2</f>
        <v>0</v>
      </c>
      <c r="C735" s="13">
        <f>'入力(貼付）'!$A738</f>
        <v>0</v>
      </c>
      <c r="D735" s="13">
        <f>'入力(貼付）'!$C$2</f>
        <v>0</v>
      </c>
      <c r="E735" s="20">
        <f>'入力(貼付）'!$E738</f>
        <v>0</v>
      </c>
    </row>
    <row r="736" spans="1:5" ht="13.5">
      <c r="A736" s="13">
        <v>733</v>
      </c>
      <c r="B736" s="13">
        <f>'入力(貼付）'!$B$2</f>
        <v>0</v>
      </c>
      <c r="C736" s="13">
        <f>'入力(貼付）'!$A739</f>
        <v>0</v>
      </c>
      <c r="D736" s="13">
        <f>'入力(貼付）'!$C$2</f>
        <v>0</v>
      </c>
      <c r="E736" s="20">
        <f>'入力(貼付）'!$E739</f>
        <v>0</v>
      </c>
    </row>
    <row r="737" spans="1:5" ht="13.5">
      <c r="A737" s="13">
        <v>734</v>
      </c>
      <c r="B737" s="13">
        <f>'入力(貼付）'!$B$2</f>
        <v>0</v>
      </c>
      <c r="C737" s="13">
        <f>'入力(貼付）'!$A740</f>
        <v>0</v>
      </c>
      <c r="D737" s="13">
        <f>'入力(貼付）'!$C$2</f>
        <v>0</v>
      </c>
      <c r="E737" s="20">
        <f>'入力(貼付）'!$E740</f>
        <v>0</v>
      </c>
    </row>
    <row r="738" spans="1:5" ht="13.5">
      <c r="A738" s="13">
        <v>735</v>
      </c>
      <c r="B738" s="13">
        <f>'入力(貼付）'!$B$2</f>
        <v>0</v>
      </c>
      <c r="C738" s="13">
        <f>'入力(貼付）'!$A741</f>
        <v>0</v>
      </c>
      <c r="D738" s="13">
        <f>'入力(貼付）'!$C$2</f>
        <v>0</v>
      </c>
      <c r="E738" s="20">
        <f>'入力(貼付）'!$E741</f>
        <v>0</v>
      </c>
    </row>
    <row r="739" spans="1:5" ht="13.5">
      <c r="A739" s="13">
        <v>736</v>
      </c>
      <c r="B739" s="13">
        <f>'入力(貼付）'!$B$2</f>
        <v>0</v>
      </c>
      <c r="C739" s="13">
        <f>'入力(貼付）'!$A742</f>
        <v>0</v>
      </c>
      <c r="D739" s="13">
        <f>'入力(貼付）'!$C$2</f>
        <v>0</v>
      </c>
      <c r="E739" s="20">
        <f>'入力(貼付）'!$E742</f>
        <v>0</v>
      </c>
    </row>
    <row r="740" spans="1:5" ht="13.5">
      <c r="A740" s="13">
        <v>737</v>
      </c>
      <c r="B740" s="13">
        <f>'入力(貼付）'!$B$2</f>
        <v>0</v>
      </c>
      <c r="C740" s="13">
        <f>'入力(貼付）'!$A743</f>
        <v>0</v>
      </c>
      <c r="D740" s="13">
        <f>'入力(貼付）'!$C$2</f>
        <v>0</v>
      </c>
      <c r="E740" s="20">
        <f>'入力(貼付）'!$E743</f>
        <v>0</v>
      </c>
    </row>
    <row r="741" spans="1:5" ht="13.5">
      <c r="A741" s="13">
        <v>738</v>
      </c>
      <c r="B741" s="13">
        <f>'入力(貼付）'!$B$2</f>
        <v>0</v>
      </c>
      <c r="C741" s="13">
        <f>'入力(貼付）'!$A744</f>
        <v>0</v>
      </c>
      <c r="D741" s="13">
        <f>'入力(貼付）'!$C$2</f>
        <v>0</v>
      </c>
      <c r="E741" s="20">
        <f>'入力(貼付）'!$E744</f>
        <v>0</v>
      </c>
    </row>
    <row r="742" spans="1:5" ht="13.5">
      <c r="A742" s="13">
        <v>739</v>
      </c>
      <c r="B742" s="13">
        <f>'入力(貼付）'!$B$2</f>
        <v>0</v>
      </c>
      <c r="C742" s="13">
        <f>'入力(貼付）'!$A745</f>
        <v>0</v>
      </c>
      <c r="D742" s="13">
        <f>'入力(貼付）'!$C$2</f>
        <v>0</v>
      </c>
      <c r="E742" s="20">
        <f>'入力(貼付）'!$E745</f>
        <v>0</v>
      </c>
    </row>
    <row r="743" spans="1:5" ht="13.5">
      <c r="A743" s="13">
        <v>740</v>
      </c>
      <c r="B743" s="13">
        <f>'入力(貼付）'!$B$2</f>
        <v>0</v>
      </c>
      <c r="C743" s="13">
        <f>'入力(貼付）'!$A746</f>
        <v>0</v>
      </c>
      <c r="D743" s="13">
        <f>'入力(貼付）'!$C$2</f>
        <v>0</v>
      </c>
      <c r="E743" s="20">
        <f>'入力(貼付）'!$E746</f>
        <v>0</v>
      </c>
    </row>
    <row r="744" spans="1:5" ht="13.5">
      <c r="A744" s="13">
        <v>741</v>
      </c>
      <c r="B744" s="13">
        <f>'入力(貼付）'!$B$2</f>
        <v>0</v>
      </c>
      <c r="C744" s="13">
        <f>'入力(貼付）'!$A747</f>
        <v>0</v>
      </c>
      <c r="D744" s="13">
        <f>'入力(貼付）'!$C$2</f>
        <v>0</v>
      </c>
      <c r="E744" s="20">
        <f>'入力(貼付）'!$E747</f>
        <v>0</v>
      </c>
    </row>
    <row r="745" spans="1:5" ht="13.5">
      <c r="A745" s="13">
        <v>742</v>
      </c>
      <c r="B745" s="13">
        <f>'入力(貼付）'!$B$2</f>
        <v>0</v>
      </c>
      <c r="C745" s="13">
        <f>'入力(貼付）'!$A748</f>
        <v>0</v>
      </c>
      <c r="D745" s="13">
        <f>'入力(貼付）'!$C$2</f>
        <v>0</v>
      </c>
      <c r="E745" s="20">
        <f>'入力(貼付）'!$E748</f>
        <v>0</v>
      </c>
    </row>
    <row r="746" spans="1:5" ht="13.5">
      <c r="A746" s="13">
        <v>743</v>
      </c>
      <c r="B746" s="13">
        <f>'入力(貼付）'!$B$2</f>
        <v>0</v>
      </c>
      <c r="C746" s="13">
        <f>'入力(貼付）'!$A749</f>
        <v>0</v>
      </c>
      <c r="D746" s="13">
        <f>'入力(貼付）'!$C$2</f>
        <v>0</v>
      </c>
      <c r="E746" s="20">
        <f>'入力(貼付）'!$E749</f>
        <v>0</v>
      </c>
    </row>
    <row r="747" spans="1:5" ht="13.5">
      <c r="A747" s="13">
        <v>744</v>
      </c>
      <c r="B747" s="13">
        <f>'入力(貼付）'!$B$2</f>
        <v>0</v>
      </c>
      <c r="C747" s="13">
        <f>'入力(貼付）'!$A750</f>
        <v>0</v>
      </c>
      <c r="D747" s="13">
        <f>'入力(貼付）'!$C$2</f>
        <v>0</v>
      </c>
      <c r="E747" s="20">
        <f>'入力(貼付）'!$E750</f>
        <v>0</v>
      </c>
    </row>
    <row r="748" spans="1:5" ht="13.5">
      <c r="A748" s="13">
        <v>745</v>
      </c>
      <c r="B748" s="13">
        <f>'入力(貼付）'!$B$2</f>
        <v>0</v>
      </c>
      <c r="C748" s="13">
        <f>'入力(貼付）'!$A751</f>
        <v>0</v>
      </c>
      <c r="D748" s="13">
        <f>'入力(貼付）'!$C$2</f>
        <v>0</v>
      </c>
      <c r="E748" s="20">
        <f>'入力(貼付）'!$E751</f>
        <v>0</v>
      </c>
    </row>
    <row r="749" spans="1:5" ht="13.5">
      <c r="A749" s="13">
        <v>746</v>
      </c>
      <c r="B749" s="13">
        <f>'入力(貼付）'!$B$2</f>
        <v>0</v>
      </c>
      <c r="C749" s="13">
        <f>'入力(貼付）'!$A752</f>
        <v>0</v>
      </c>
      <c r="D749" s="13">
        <f>'入力(貼付）'!$C$2</f>
        <v>0</v>
      </c>
      <c r="E749" s="20">
        <f>'入力(貼付）'!$E752</f>
        <v>0</v>
      </c>
    </row>
    <row r="750" spans="1:5" ht="13.5">
      <c r="A750" s="13">
        <v>747</v>
      </c>
      <c r="B750" s="13">
        <f>'入力(貼付）'!$B$2</f>
        <v>0</v>
      </c>
      <c r="C750" s="13">
        <f>'入力(貼付）'!$A753</f>
        <v>0</v>
      </c>
      <c r="D750" s="13">
        <f>'入力(貼付）'!$C$2</f>
        <v>0</v>
      </c>
      <c r="E750" s="20">
        <f>'入力(貼付）'!$E753</f>
        <v>0</v>
      </c>
    </row>
    <row r="751" spans="1:5" ht="13.5">
      <c r="A751" s="13">
        <v>748</v>
      </c>
      <c r="B751" s="13">
        <f>'入力(貼付）'!$B$2</f>
        <v>0</v>
      </c>
      <c r="C751" s="13">
        <f>'入力(貼付）'!$A754</f>
        <v>0</v>
      </c>
      <c r="D751" s="13">
        <f>'入力(貼付）'!$C$2</f>
        <v>0</v>
      </c>
      <c r="E751" s="20">
        <f>'入力(貼付）'!$E754</f>
        <v>0</v>
      </c>
    </row>
    <row r="752" spans="1:5" ht="13.5">
      <c r="A752" s="13">
        <v>749</v>
      </c>
      <c r="B752" s="13">
        <f>'入力(貼付）'!$B$2</f>
        <v>0</v>
      </c>
      <c r="C752" s="13">
        <f>'入力(貼付）'!$A755</f>
        <v>0</v>
      </c>
      <c r="D752" s="13">
        <f>'入力(貼付）'!$C$2</f>
        <v>0</v>
      </c>
      <c r="E752" s="20">
        <f>'入力(貼付）'!$E755</f>
        <v>0</v>
      </c>
    </row>
    <row r="753" spans="1:5" ht="13.5">
      <c r="A753" s="13">
        <v>750</v>
      </c>
      <c r="B753" s="13">
        <f>'入力(貼付）'!$B$2</f>
        <v>0</v>
      </c>
      <c r="C753" s="13">
        <f>'入力(貼付）'!$A756</f>
        <v>0</v>
      </c>
      <c r="D753" s="13">
        <f>'入力(貼付）'!$C$2</f>
        <v>0</v>
      </c>
      <c r="E753" s="20">
        <f>'入力(貼付）'!$E756</f>
        <v>0</v>
      </c>
    </row>
    <row r="754" spans="1:5" ht="13.5">
      <c r="A754" s="13">
        <v>751</v>
      </c>
      <c r="B754" s="13">
        <f>'入力(貼付）'!$B$2</f>
        <v>0</v>
      </c>
      <c r="C754" s="13">
        <f>'入力(貼付）'!$A757</f>
        <v>0</v>
      </c>
      <c r="D754" s="13">
        <f>'入力(貼付）'!$C$2</f>
        <v>0</v>
      </c>
      <c r="E754" s="20">
        <f>'入力(貼付）'!$E757</f>
        <v>0</v>
      </c>
    </row>
    <row r="755" spans="1:5" ht="13.5">
      <c r="A755" s="13">
        <v>752</v>
      </c>
      <c r="B755" s="13">
        <f>'入力(貼付）'!$B$2</f>
        <v>0</v>
      </c>
      <c r="C755" s="13">
        <f>'入力(貼付）'!$A758</f>
        <v>0</v>
      </c>
      <c r="D755" s="13">
        <f>'入力(貼付）'!$C$2</f>
        <v>0</v>
      </c>
      <c r="E755" s="20">
        <f>'入力(貼付）'!$E758</f>
        <v>0</v>
      </c>
    </row>
    <row r="756" spans="1:5" ht="13.5">
      <c r="A756" s="13">
        <v>753</v>
      </c>
      <c r="B756" s="13">
        <f>'入力(貼付）'!$B$2</f>
        <v>0</v>
      </c>
      <c r="C756" s="13">
        <f>'入力(貼付）'!$A759</f>
        <v>0</v>
      </c>
      <c r="D756" s="13">
        <f>'入力(貼付）'!$C$2</f>
        <v>0</v>
      </c>
      <c r="E756" s="20">
        <f>'入力(貼付）'!$E759</f>
        <v>0</v>
      </c>
    </row>
    <row r="757" spans="1:5" ht="13.5">
      <c r="A757" s="13">
        <v>754</v>
      </c>
      <c r="B757" s="13">
        <f>'入力(貼付）'!$B$2</f>
        <v>0</v>
      </c>
      <c r="C757" s="13">
        <f>'入力(貼付）'!$A760</f>
        <v>0</v>
      </c>
      <c r="D757" s="13">
        <f>'入力(貼付）'!$C$2</f>
        <v>0</v>
      </c>
      <c r="E757" s="20">
        <f>'入力(貼付）'!$E760</f>
        <v>0</v>
      </c>
    </row>
    <row r="758" spans="1:5" ht="13.5">
      <c r="A758" s="13">
        <v>755</v>
      </c>
      <c r="B758" s="13">
        <f>'入力(貼付）'!$B$2</f>
        <v>0</v>
      </c>
      <c r="C758" s="13">
        <f>'入力(貼付）'!$A761</f>
        <v>0</v>
      </c>
      <c r="D758" s="13">
        <f>'入力(貼付）'!$C$2</f>
        <v>0</v>
      </c>
      <c r="E758" s="20">
        <f>'入力(貼付）'!$E761</f>
        <v>0</v>
      </c>
    </row>
    <row r="759" spans="1:5" ht="13.5">
      <c r="A759" s="13">
        <v>756</v>
      </c>
      <c r="B759" s="13">
        <f>'入力(貼付）'!$B$2</f>
        <v>0</v>
      </c>
      <c r="C759" s="13">
        <f>'入力(貼付）'!$A762</f>
        <v>0</v>
      </c>
      <c r="D759" s="13">
        <f>'入力(貼付）'!$C$2</f>
        <v>0</v>
      </c>
      <c r="E759" s="20">
        <f>'入力(貼付）'!$E762</f>
        <v>0</v>
      </c>
    </row>
    <row r="760" spans="1:5" ht="13.5">
      <c r="A760" s="13">
        <v>757</v>
      </c>
      <c r="B760" s="13">
        <f>'入力(貼付）'!$B$2</f>
        <v>0</v>
      </c>
      <c r="C760" s="13">
        <f>'入力(貼付）'!$A763</f>
        <v>0</v>
      </c>
      <c r="D760" s="13">
        <f>'入力(貼付）'!$C$2</f>
        <v>0</v>
      </c>
      <c r="E760" s="20">
        <f>'入力(貼付）'!$E763</f>
        <v>0</v>
      </c>
    </row>
    <row r="761" spans="1:5" ht="13.5">
      <c r="A761" s="13">
        <v>758</v>
      </c>
      <c r="B761" s="13">
        <f>'入力(貼付）'!$B$2</f>
        <v>0</v>
      </c>
      <c r="C761" s="13">
        <f>'入力(貼付）'!$A764</f>
        <v>0</v>
      </c>
      <c r="D761" s="13">
        <f>'入力(貼付）'!$C$2</f>
        <v>0</v>
      </c>
      <c r="E761" s="20">
        <f>'入力(貼付）'!$E764</f>
        <v>0</v>
      </c>
    </row>
    <row r="762" spans="1:5" ht="13.5">
      <c r="A762" s="13">
        <v>759</v>
      </c>
      <c r="B762" s="13">
        <f>'入力(貼付）'!$B$2</f>
        <v>0</v>
      </c>
      <c r="C762" s="13">
        <f>'入力(貼付）'!$A765</f>
        <v>0</v>
      </c>
      <c r="D762" s="13">
        <f>'入力(貼付）'!$C$2</f>
        <v>0</v>
      </c>
      <c r="E762" s="20">
        <f>'入力(貼付）'!$E765</f>
        <v>0</v>
      </c>
    </row>
    <row r="763" spans="1:5" ht="13.5">
      <c r="A763" s="13">
        <v>760</v>
      </c>
      <c r="B763" s="13">
        <f>'入力(貼付）'!$B$2</f>
        <v>0</v>
      </c>
      <c r="C763" s="13">
        <f>'入力(貼付）'!$A766</f>
        <v>0</v>
      </c>
      <c r="D763" s="13">
        <f>'入力(貼付）'!$C$2</f>
        <v>0</v>
      </c>
      <c r="E763" s="20">
        <f>'入力(貼付）'!$E766</f>
        <v>0</v>
      </c>
    </row>
    <row r="764" spans="1:5" ht="13.5">
      <c r="A764" s="13">
        <v>761</v>
      </c>
      <c r="B764" s="13">
        <f>'入力(貼付）'!$B$2</f>
        <v>0</v>
      </c>
      <c r="C764" s="13">
        <f>'入力(貼付）'!$A767</f>
        <v>0</v>
      </c>
      <c r="D764" s="13">
        <f>'入力(貼付）'!$C$2</f>
        <v>0</v>
      </c>
      <c r="E764" s="20">
        <f>'入力(貼付）'!$E767</f>
        <v>0</v>
      </c>
    </row>
    <row r="765" spans="1:5" ht="13.5">
      <c r="A765" s="13">
        <v>762</v>
      </c>
      <c r="B765" s="13">
        <f>'入力(貼付）'!$B$2</f>
        <v>0</v>
      </c>
      <c r="C765" s="13">
        <f>'入力(貼付）'!$A768</f>
        <v>0</v>
      </c>
      <c r="D765" s="13">
        <f>'入力(貼付）'!$C$2</f>
        <v>0</v>
      </c>
      <c r="E765" s="20">
        <f>'入力(貼付）'!$E768</f>
        <v>0</v>
      </c>
    </row>
    <row r="766" spans="1:5" ht="13.5">
      <c r="A766" s="13">
        <v>763</v>
      </c>
      <c r="B766" s="13">
        <f>'入力(貼付）'!$B$2</f>
        <v>0</v>
      </c>
      <c r="C766" s="13">
        <f>'入力(貼付）'!$A769</f>
        <v>0</v>
      </c>
      <c r="D766" s="13">
        <f>'入力(貼付）'!$C$2</f>
        <v>0</v>
      </c>
      <c r="E766" s="20">
        <f>'入力(貼付）'!$E769</f>
        <v>0</v>
      </c>
    </row>
    <row r="767" spans="1:5" ht="13.5">
      <c r="A767" s="13">
        <v>764</v>
      </c>
      <c r="B767" s="13">
        <f>'入力(貼付）'!$B$2</f>
        <v>0</v>
      </c>
      <c r="C767" s="13">
        <f>'入力(貼付）'!$A770</f>
        <v>0</v>
      </c>
      <c r="D767" s="13">
        <f>'入力(貼付）'!$C$2</f>
        <v>0</v>
      </c>
      <c r="E767" s="20">
        <f>'入力(貼付）'!$E770</f>
        <v>0</v>
      </c>
    </row>
    <row r="768" spans="1:5" ht="13.5">
      <c r="A768" s="13">
        <v>765</v>
      </c>
      <c r="B768" s="13">
        <f>'入力(貼付）'!$B$2</f>
        <v>0</v>
      </c>
      <c r="C768" s="13">
        <f>'入力(貼付）'!$A771</f>
        <v>0</v>
      </c>
      <c r="D768" s="13">
        <f>'入力(貼付）'!$C$2</f>
        <v>0</v>
      </c>
      <c r="E768" s="20">
        <f>'入力(貼付）'!$E771</f>
        <v>0</v>
      </c>
    </row>
    <row r="769" spans="1:5" ht="13.5">
      <c r="A769" s="13">
        <v>766</v>
      </c>
      <c r="B769" s="13">
        <f>'入力(貼付）'!$B$2</f>
        <v>0</v>
      </c>
      <c r="C769" s="13">
        <f>'入力(貼付）'!$A772</f>
        <v>0</v>
      </c>
      <c r="D769" s="13">
        <f>'入力(貼付）'!$C$2</f>
        <v>0</v>
      </c>
      <c r="E769" s="20">
        <f>'入力(貼付）'!$E772</f>
        <v>0</v>
      </c>
    </row>
    <row r="770" spans="1:5" ht="13.5">
      <c r="A770" s="13">
        <v>767</v>
      </c>
      <c r="B770" s="13">
        <f>'入力(貼付）'!$B$2</f>
        <v>0</v>
      </c>
      <c r="C770" s="13">
        <f>'入力(貼付）'!$A773</f>
        <v>0</v>
      </c>
      <c r="D770" s="13">
        <f>'入力(貼付）'!$C$2</f>
        <v>0</v>
      </c>
      <c r="E770" s="20">
        <f>'入力(貼付）'!$E773</f>
        <v>0</v>
      </c>
    </row>
    <row r="771" spans="1:5" ht="13.5">
      <c r="A771" s="13">
        <v>768</v>
      </c>
      <c r="B771" s="13">
        <f>'入力(貼付）'!$B$2</f>
        <v>0</v>
      </c>
      <c r="C771" s="13">
        <f>'入力(貼付）'!$A774</f>
        <v>0</v>
      </c>
      <c r="D771" s="13">
        <f>'入力(貼付）'!$C$2</f>
        <v>0</v>
      </c>
      <c r="E771" s="20">
        <f>'入力(貼付）'!$E774</f>
        <v>0</v>
      </c>
    </row>
    <row r="772" spans="1:5" ht="13.5">
      <c r="A772" s="13">
        <v>769</v>
      </c>
      <c r="B772" s="13">
        <f>'入力(貼付）'!$B$2</f>
        <v>0</v>
      </c>
      <c r="C772" s="13">
        <f>'入力(貼付）'!$A775</f>
        <v>0</v>
      </c>
      <c r="D772" s="13">
        <f>'入力(貼付）'!$C$2</f>
        <v>0</v>
      </c>
      <c r="E772" s="20">
        <f>'入力(貼付）'!$E775</f>
        <v>0</v>
      </c>
    </row>
    <row r="773" spans="1:5" ht="13.5">
      <c r="A773" s="13">
        <v>770</v>
      </c>
      <c r="B773" s="13">
        <f>'入力(貼付）'!$B$2</f>
        <v>0</v>
      </c>
      <c r="C773" s="13">
        <f>'入力(貼付）'!$A776</f>
        <v>0</v>
      </c>
      <c r="D773" s="13">
        <f>'入力(貼付）'!$C$2</f>
        <v>0</v>
      </c>
      <c r="E773" s="20">
        <f>'入力(貼付）'!$E776</f>
        <v>0</v>
      </c>
    </row>
    <row r="774" spans="1:5" ht="13.5">
      <c r="A774" s="13">
        <v>771</v>
      </c>
      <c r="B774" s="13">
        <f>'入力(貼付）'!$B$2</f>
        <v>0</v>
      </c>
      <c r="C774" s="13">
        <f>'入力(貼付）'!$A777</f>
        <v>0</v>
      </c>
      <c r="D774" s="13">
        <f>'入力(貼付）'!$C$2</f>
        <v>0</v>
      </c>
      <c r="E774" s="20">
        <f>'入力(貼付）'!$E777</f>
        <v>0</v>
      </c>
    </row>
    <row r="775" spans="1:5" ht="13.5">
      <c r="A775" s="13">
        <v>772</v>
      </c>
      <c r="B775" s="13">
        <f>'入力(貼付）'!$B$2</f>
        <v>0</v>
      </c>
      <c r="C775" s="13">
        <f>'入力(貼付）'!$A778</f>
        <v>0</v>
      </c>
      <c r="D775" s="13">
        <f>'入力(貼付）'!$C$2</f>
        <v>0</v>
      </c>
      <c r="E775" s="20">
        <f>'入力(貼付）'!$E778</f>
        <v>0</v>
      </c>
    </row>
    <row r="776" spans="1:5" ht="13.5">
      <c r="A776" s="13">
        <v>773</v>
      </c>
      <c r="B776" s="13">
        <f>'入力(貼付）'!$B$2</f>
        <v>0</v>
      </c>
      <c r="C776" s="13">
        <f>'入力(貼付）'!$A779</f>
        <v>0</v>
      </c>
      <c r="D776" s="13">
        <f>'入力(貼付）'!$C$2</f>
        <v>0</v>
      </c>
      <c r="E776" s="20">
        <f>'入力(貼付）'!$E779</f>
        <v>0</v>
      </c>
    </row>
    <row r="777" spans="1:5" ht="13.5">
      <c r="A777" s="13">
        <v>774</v>
      </c>
      <c r="B777" s="13">
        <f>'入力(貼付）'!$B$2</f>
        <v>0</v>
      </c>
      <c r="C777" s="13">
        <f>'入力(貼付）'!$A780</f>
        <v>0</v>
      </c>
      <c r="D777" s="13">
        <f>'入力(貼付）'!$C$2</f>
        <v>0</v>
      </c>
      <c r="E777" s="20">
        <f>'入力(貼付）'!$E780</f>
        <v>0</v>
      </c>
    </row>
    <row r="778" spans="1:5" ht="13.5">
      <c r="A778" s="13">
        <v>775</v>
      </c>
      <c r="B778" s="13">
        <f>'入力(貼付）'!$B$2</f>
        <v>0</v>
      </c>
      <c r="C778" s="13">
        <f>'入力(貼付）'!$A781</f>
        <v>0</v>
      </c>
      <c r="D778" s="13">
        <f>'入力(貼付）'!$C$2</f>
        <v>0</v>
      </c>
      <c r="E778" s="20">
        <f>'入力(貼付）'!$E781</f>
        <v>0</v>
      </c>
    </row>
    <row r="779" spans="1:5" ht="13.5">
      <c r="A779" s="13">
        <v>776</v>
      </c>
      <c r="B779" s="13">
        <f>'入力(貼付）'!$B$2</f>
        <v>0</v>
      </c>
      <c r="C779" s="13">
        <f>'入力(貼付）'!$A782</f>
        <v>0</v>
      </c>
      <c r="D779" s="13">
        <f>'入力(貼付）'!$C$2</f>
        <v>0</v>
      </c>
      <c r="E779" s="20">
        <f>'入力(貼付）'!$E782</f>
        <v>0</v>
      </c>
    </row>
    <row r="780" spans="1:5" ht="13.5">
      <c r="A780" s="13">
        <v>777</v>
      </c>
      <c r="B780" s="13">
        <f>'入力(貼付）'!$B$2</f>
        <v>0</v>
      </c>
      <c r="C780" s="13">
        <f>'入力(貼付）'!$A783</f>
        <v>0</v>
      </c>
      <c r="D780" s="13">
        <f>'入力(貼付）'!$C$2</f>
        <v>0</v>
      </c>
      <c r="E780" s="20">
        <f>'入力(貼付）'!$E783</f>
        <v>0</v>
      </c>
    </row>
    <row r="781" spans="1:5" ht="13.5">
      <c r="A781" s="13">
        <v>778</v>
      </c>
      <c r="B781" s="13">
        <f>'入力(貼付）'!$B$2</f>
        <v>0</v>
      </c>
      <c r="C781" s="13">
        <f>'入力(貼付）'!$A784</f>
        <v>0</v>
      </c>
      <c r="D781" s="13">
        <f>'入力(貼付）'!$C$2</f>
        <v>0</v>
      </c>
      <c r="E781" s="20">
        <f>'入力(貼付）'!$E784</f>
        <v>0</v>
      </c>
    </row>
    <row r="782" spans="1:5" ht="13.5">
      <c r="A782" s="13">
        <v>779</v>
      </c>
      <c r="B782" s="13">
        <f>'入力(貼付）'!$B$2</f>
        <v>0</v>
      </c>
      <c r="C782" s="13">
        <f>'入力(貼付）'!$A785</f>
        <v>0</v>
      </c>
      <c r="D782" s="13">
        <f>'入力(貼付）'!$C$2</f>
        <v>0</v>
      </c>
      <c r="E782" s="20">
        <f>'入力(貼付）'!$E785</f>
        <v>0</v>
      </c>
    </row>
    <row r="783" spans="1:5" ht="13.5">
      <c r="A783" s="13">
        <v>780</v>
      </c>
      <c r="B783" s="13">
        <f>'入力(貼付）'!$B$2</f>
        <v>0</v>
      </c>
      <c r="C783" s="13">
        <f>'入力(貼付）'!$A786</f>
        <v>0</v>
      </c>
      <c r="D783" s="13">
        <f>'入力(貼付）'!$C$2</f>
        <v>0</v>
      </c>
      <c r="E783" s="20">
        <f>'入力(貼付）'!$E786</f>
        <v>0</v>
      </c>
    </row>
    <row r="784" spans="1:5" ht="13.5">
      <c r="A784" s="13">
        <v>781</v>
      </c>
      <c r="B784" s="13">
        <f>'入力(貼付）'!$B$2</f>
        <v>0</v>
      </c>
      <c r="C784" s="13">
        <f>'入力(貼付）'!$A787</f>
        <v>0</v>
      </c>
      <c r="D784" s="13">
        <f>'入力(貼付）'!$C$2</f>
        <v>0</v>
      </c>
      <c r="E784" s="20">
        <f>'入力(貼付）'!$E787</f>
        <v>0</v>
      </c>
    </row>
    <row r="785" spans="1:5" ht="13.5">
      <c r="A785" s="13">
        <v>782</v>
      </c>
      <c r="B785" s="13">
        <f>'入力(貼付）'!$B$2</f>
        <v>0</v>
      </c>
      <c r="C785" s="13">
        <f>'入力(貼付）'!$A788</f>
        <v>0</v>
      </c>
      <c r="D785" s="13">
        <f>'入力(貼付）'!$C$2</f>
        <v>0</v>
      </c>
      <c r="E785" s="20">
        <f>'入力(貼付）'!$E788</f>
        <v>0</v>
      </c>
    </row>
    <row r="786" spans="1:5" ht="13.5">
      <c r="A786" s="13">
        <v>783</v>
      </c>
      <c r="B786" s="13">
        <f>'入力(貼付）'!$B$2</f>
        <v>0</v>
      </c>
      <c r="C786" s="13">
        <f>'入力(貼付）'!$A789</f>
        <v>0</v>
      </c>
      <c r="D786" s="13">
        <f>'入力(貼付）'!$C$2</f>
        <v>0</v>
      </c>
      <c r="E786" s="20">
        <f>'入力(貼付）'!$E789</f>
        <v>0</v>
      </c>
    </row>
    <row r="787" spans="1:5" ht="13.5">
      <c r="A787" s="13">
        <v>784</v>
      </c>
      <c r="B787" s="13">
        <f>'入力(貼付）'!$B$2</f>
        <v>0</v>
      </c>
      <c r="C787" s="13">
        <f>'入力(貼付）'!$A790</f>
        <v>0</v>
      </c>
      <c r="D787" s="13">
        <f>'入力(貼付）'!$C$2</f>
        <v>0</v>
      </c>
      <c r="E787" s="20">
        <f>'入力(貼付）'!$E790</f>
        <v>0</v>
      </c>
    </row>
    <row r="788" spans="1:5" ht="13.5">
      <c r="A788" s="13">
        <v>785</v>
      </c>
      <c r="B788" s="13">
        <f>'入力(貼付）'!$B$2</f>
        <v>0</v>
      </c>
      <c r="C788" s="13">
        <f>'入力(貼付）'!$A791</f>
        <v>0</v>
      </c>
      <c r="D788" s="13">
        <f>'入力(貼付）'!$C$2</f>
        <v>0</v>
      </c>
      <c r="E788" s="20">
        <f>'入力(貼付）'!$E791</f>
        <v>0</v>
      </c>
    </row>
    <row r="789" spans="1:5" ht="13.5">
      <c r="A789" s="13">
        <v>786</v>
      </c>
      <c r="B789" s="13">
        <f>'入力(貼付）'!$B$2</f>
        <v>0</v>
      </c>
      <c r="C789" s="13">
        <f>'入力(貼付）'!$A792</f>
        <v>0</v>
      </c>
      <c r="D789" s="13">
        <f>'入力(貼付）'!$C$2</f>
        <v>0</v>
      </c>
      <c r="E789" s="20">
        <f>'入力(貼付）'!$E792</f>
        <v>0</v>
      </c>
    </row>
    <row r="790" spans="1:5" ht="13.5">
      <c r="A790" s="13">
        <v>787</v>
      </c>
      <c r="B790" s="13">
        <f>'入力(貼付）'!$B$2</f>
        <v>0</v>
      </c>
      <c r="C790" s="13">
        <f>'入力(貼付）'!$A793</f>
        <v>0</v>
      </c>
      <c r="D790" s="13">
        <f>'入力(貼付）'!$C$2</f>
        <v>0</v>
      </c>
      <c r="E790" s="20">
        <f>'入力(貼付）'!$E793</f>
        <v>0</v>
      </c>
    </row>
    <row r="791" spans="1:5" ht="13.5">
      <c r="A791" s="13">
        <v>788</v>
      </c>
      <c r="B791" s="13">
        <f>'入力(貼付）'!$B$2</f>
        <v>0</v>
      </c>
      <c r="C791" s="13">
        <f>'入力(貼付）'!$A794</f>
        <v>0</v>
      </c>
      <c r="D791" s="13">
        <f>'入力(貼付）'!$C$2</f>
        <v>0</v>
      </c>
      <c r="E791" s="20">
        <f>'入力(貼付）'!$E794</f>
        <v>0</v>
      </c>
    </row>
    <row r="792" spans="1:5" ht="13.5">
      <c r="A792" s="13">
        <v>789</v>
      </c>
      <c r="B792" s="13">
        <f>'入力(貼付）'!$B$2</f>
        <v>0</v>
      </c>
      <c r="C792" s="13">
        <f>'入力(貼付）'!$A795</f>
        <v>0</v>
      </c>
      <c r="D792" s="13">
        <f>'入力(貼付）'!$C$2</f>
        <v>0</v>
      </c>
      <c r="E792" s="20">
        <f>'入力(貼付）'!$E795</f>
        <v>0</v>
      </c>
    </row>
    <row r="793" spans="1:5" ht="13.5">
      <c r="A793" s="13">
        <v>790</v>
      </c>
      <c r="B793" s="13">
        <f>'入力(貼付）'!$B$2</f>
        <v>0</v>
      </c>
      <c r="C793" s="13">
        <f>'入力(貼付）'!$A796</f>
        <v>0</v>
      </c>
      <c r="D793" s="13">
        <f>'入力(貼付）'!$C$2</f>
        <v>0</v>
      </c>
      <c r="E793" s="20">
        <f>'入力(貼付）'!$E796</f>
        <v>0</v>
      </c>
    </row>
    <row r="794" spans="1:5" ht="13.5">
      <c r="A794" s="13">
        <v>791</v>
      </c>
      <c r="B794" s="13">
        <f>'入力(貼付）'!$B$2</f>
        <v>0</v>
      </c>
      <c r="C794" s="13">
        <f>'入力(貼付）'!$A797</f>
        <v>0</v>
      </c>
      <c r="D794" s="13">
        <f>'入力(貼付）'!$C$2</f>
        <v>0</v>
      </c>
      <c r="E794" s="20">
        <f>'入力(貼付）'!$E797</f>
        <v>0</v>
      </c>
    </row>
    <row r="795" spans="1:5" ht="13.5">
      <c r="A795" s="13">
        <v>792</v>
      </c>
      <c r="B795" s="13">
        <f>'入力(貼付）'!$B$2</f>
        <v>0</v>
      </c>
      <c r="C795" s="13">
        <f>'入力(貼付）'!$A798</f>
        <v>0</v>
      </c>
      <c r="D795" s="13">
        <f>'入力(貼付）'!$C$2</f>
        <v>0</v>
      </c>
      <c r="E795" s="20">
        <f>'入力(貼付）'!$E798</f>
        <v>0</v>
      </c>
    </row>
    <row r="796" spans="1:5" ht="13.5">
      <c r="A796" s="13">
        <v>793</v>
      </c>
      <c r="B796" s="13">
        <f>'入力(貼付）'!$B$2</f>
        <v>0</v>
      </c>
      <c r="C796" s="13">
        <f>'入力(貼付）'!$A799</f>
        <v>0</v>
      </c>
      <c r="D796" s="13">
        <f>'入力(貼付）'!$C$2</f>
        <v>0</v>
      </c>
      <c r="E796" s="20">
        <f>'入力(貼付）'!$E799</f>
        <v>0</v>
      </c>
    </row>
    <row r="797" spans="1:5" ht="13.5">
      <c r="A797" s="13">
        <v>794</v>
      </c>
      <c r="B797" s="13">
        <f>'入力(貼付）'!$B$2</f>
        <v>0</v>
      </c>
      <c r="C797" s="13">
        <f>'入力(貼付）'!$A800</f>
        <v>0</v>
      </c>
      <c r="D797" s="13">
        <f>'入力(貼付）'!$C$2</f>
        <v>0</v>
      </c>
      <c r="E797" s="20">
        <f>'入力(貼付）'!$E800</f>
        <v>0</v>
      </c>
    </row>
    <row r="798" spans="1:5" ht="13.5">
      <c r="A798" s="13">
        <v>795</v>
      </c>
      <c r="B798" s="13">
        <f>'入力(貼付）'!$B$2</f>
        <v>0</v>
      </c>
      <c r="C798" s="13">
        <f>'入力(貼付）'!$A801</f>
        <v>0</v>
      </c>
      <c r="D798" s="13">
        <f>'入力(貼付）'!$C$2</f>
        <v>0</v>
      </c>
      <c r="E798" s="20">
        <f>'入力(貼付）'!$E801</f>
        <v>0</v>
      </c>
    </row>
    <row r="799" spans="1:5" ht="13.5">
      <c r="A799" s="13">
        <v>796</v>
      </c>
      <c r="B799" s="13">
        <f>'入力(貼付）'!$B$2</f>
        <v>0</v>
      </c>
      <c r="C799" s="13">
        <f>'入力(貼付）'!$A802</f>
        <v>0</v>
      </c>
      <c r="D799" s="13">
        <f>'入力(貼付）'!$C$2</f>
        <v>0</v>
      </c>
      <c r="E799" s="20">
        <f>'入力(貼付）'!$E802</f>
        <v>0</v>
      </c>
    </row>
    <row r="800" spans="1:5" ht="13.5">
      <c r="A800" s="13">
        <v>797</v>
      </c>
      <c r="B800" s="13">
        <f>'入力(貼付）'!$B$2</f>
        <v>0</v>
      </c>
      <c r="C800" s="13">
        <f>'入力(貼付）'!$A803</f>
        <v>0</v>
      </c>
      <c r="D800" s="13">
        <f>'入力(貼付）'!$C$2</f>
        <v>0</v>
      </c>
      <c r="E800" s="20">
        <f>'入力(貼付）'!$E803</f>
        <v>0</v>
      </c>
    </row>
    <row r="801" spans="1:5" ht="13.5">
      <c r="A801" s="13">
        <v>798</v>
      </c>
      <c r="B801" s="13">
        <f>'入力(貼付）'!$B$2</f>
        <v>0</v>
      </c>
      <c r="C801" s="13">
        <f>'入力(貼付）'!$A804</f>
        <v>0</v>
      </c>
      <c r="D801" s="13">
        <f>'入力(貼付）'!$C$2</f>
        <v>0</v>
      </c>
      <c r="E801" s="20">
        <f>'入力(貼付）'!$E804</f>
        <v>0</v>
      </c>
    </row>
    <row r="802" spans="1:5" ht="13.5">
      <c r="A802" s="13">
        <v>799</v>
      </c>
      <c r="B802" s="13">
        <f>'入力(貼付）'!$B$2</f>
        <v>0</v>
      </c>
      <c r="C802" s="13">
        <f>'入力(貼付）'!$A805</f>
        <v>0</v>
      </c>
      <c r="D802" s="13">
        <f>'入力(貼付）'!$C$2</f>
        <v>0</v>
      </c>
      <c r="E802" s="20">
        <f>'入力(貼付）'!$E805</f>
        <v>0</v>
      </c>
    </row>
    <row r="803" spans="1:5" ht="13.5">
      <c r="A803" s="13">
        <v>800</v>
      </c>
      <c r="B803" s="13">
        <f>'入力(貼付）'!$B$2</f>
        <v>0</v>
      </c>
      <c r="C803" s="13">
        <f>'入力(貼付）'!$A806</f>
        <v>0</v>
      </c>
      <c r="D803" s="13">
        <f>'入力(貼付）'!$C$2</f>
        <v>0</v>
      </c>
      <c r="E803" s="20">
        <f>'入力(貼付）'!$E806</f>
        <v>0</v>
      </c>
    </row>
    <row r="804" spans="1:5" ht="13.5">
      <c r="A804" s="13">
        <v>801</v>
      </c>
      <c r="B804" s="13">
        <f>'入力(貼付）'!$B$2</f>
        <v>0</v>
      </c>
      <c r="C804" s="13">
        <f>'入力(貼付）'!$A807</f>
        <v>0</v>
      </c>
      <c r="D804" s="13">
        <f>'入力(貼付）'!$C$2</f>
        <v>0</v>
      </c>
      <c r="E804" s="20">
        <f>'入力(貼付）'!$E807</f>
        <v>0</v>
      </c>
    </row>
    <row r="805" spans="1:5" ht="13.5">
      <c r="A805" s="13">
        <v>802</v>
      </c>
      <c r="B805" s="13">
        <f>'入力(貼付）'!$B$2</f>
        <v>0</v>
      </c>
      <c r="C805" s="13">
        <f>'入力(貼付）'!$A808</f>
        <v>0</v>
      </c>
      <c r="D805" s="13">
        <f>'入力(貼付）'!$C$2</f>
        <v>0</v>
      </c>
      <c r="E805" s="20">
        <f>'入力(貼付）'!$E808</f>
        <v>0</v>
      </c>
    </row>
    <row r="806" spans="1:5" ht="13.5">
      <c r="A806" s="13">
        <v>803</v>
      </c>
      <c r="B806" s="13">
        <f>'入力(貼付）'!$B$2</f>
        <v>0</v>
      </c>
      <c r="C806" s="13">
        <f>'入力(貼付）'!$A809</f>
        <v>0</v>
      </c>
      <c r="D806" s="13">
        <f>'入力(貼付）'!$C$2</f>
        <v>0</v>
      </c>
      <c r="E806" s="20">
        <f>'入力(貼付）'!$E809</f>
        <v>0</v>
      </c>
    </row>
    <row r="807" spans="1:5" ht="13.5">
      <c r="A807" s="13">
        <v>804</v>
      </c>
      <c r="B807" s="13">
        <f>'入力(貼付）'!$B$2</f>
        <v>0</v>
      </c>
      <c r="C807" s="13">
        <f>'入力(貼付）'!$A810</f>
        <v>0</v>
      </c>
      <c r="D807" s="13">
        <f>'入力(貼付）'!$C$2</f>
        <v>0</v>
      </c>
      <c r="E807" s="20">
        <f>'入力(貼付）'!$E810</f>
        <v>0</v>
      </c>
    </row>
    <row r="808" spans="1:5" ht="13.5">
      <c r="A808" s="13">
        <v>805</v>
      </c>
      <c r="B808" s="13">
        <f>'入力(貼付）'!$B$2</f>
        <v>0</v>
      </c>
      <c r="C808" s="13">
        <f>'入力(貼付）'!$A811</f>
        <v>0</v>
      </c>
      <c r="D808" s="13">
        <f>'入力(貼付）'!$C$2</f>
        <v>0</v>
      </c>
      <c r="E808" s="20">
        <f>'入力(貼付）'!$E811</f>
        <v>0</v>
      </c>
    </row>
    <row r="809" spans="1:5" ht="13.5">
      <c r="A809" s="13">
        <v>806</v>
      </c>
      <c r="B809" s="13">
        <f>'入力(貼付）'!$B$2</f>
        <v>0</v>
      </c>
      <c r="C809" s="13">
        <f>'入力(貼付）'!$A812</f>
        <v>0</v>
      </c>
      <c r="D809" s="13">
        <f>'入力(貼付）'!$C$2</f>
        <v>0</v>
      </c>
      <c r="E809" s="20">
        <f>'入力(貼付）'!$E812</f>
        <v>0</v>
      </c>
    </row>
    <row r="810" spans="1:5" ht="13.5">
      <c r="A810" s="13">
        <v>807</v>
      </c>
      <c r="B810" s="13">
        <f>'入力(貼付）'!$B$2</f>
        <v>0</v>
      </c>
      <c r="C810" s="13">
        <f>'入力(貼付）'!$A813</f>
        <v>0</v>
      </c>
      <c r="D810" s="13">
        <f>'入力(貼付）'!$C$2</f>
        <v>0</v>
      </c>
      <c r="E810" s="20">
        <f>'入力(貼付）'!$E813</f>
        <v>0</v>
      </c>
    </row>
    <row r="811" spans="1:5" ht="13.5">
      <c r="A811" s="13">
        <v>808</v>
      </c>
      <c r="B811" s="13">
        <f>'入力(貼付）'!$B$2</f>
        <v>0</v>
      </c>
      <c r="C811" s="13">
        <f>'入力(貼付）'!$A814</f>
        <v>0</v>
      </c>
      <c r="D811" s="13">
        <f>'入力(貼付）'!$C$2</f>
        <v>0</v>
      </c>
      <c r="E811" s="20">
        <f>'入力(貼付）'!$E814</f>
        <v>0</v>
      </c>
    </row>
    <row r="812" spans="1:5" ht="13.5">
      <c r="A812" s="13">
        <v>809</v>
      </c>
      <c r="B812" s="13">
        <f>'入力(貼付）'!$B$2</f>
        <v>0</v>
      </c>
      <c r="C812" s="13">
        <f>'入力(貼付）'!$A815</f>
        <v>0</v>
      </c>
      <c r="D812" s="13">
        <f>'入力(貼付）'!$C$2</f>
        <v>0</v>
      </c>
      <c r="E812" s="20">
        <f>'入力(貼付）'!$E815</f>
        <v>0</v>
      </c>
    </row>
    <row r="813" spans="1:5" ht="13.5">
      <c r="A813" s="13">
        <v>810</v>
      </c>
      <c r="B813" s="13">
        <f>'入力(貼付）'!$B$2</f>
        <v>0</v>
      </c>
      <c r="C813" s="13">
        <f>'入力(貼付）'!$A816</f>
        <v>0</v>
      </c>
      <c r="D813" s="13">
        <f>'入力(貼付）'!$C$2</f>
        <v>0</v>
      </c>
      <c r="E813" s="20">
        <f>'入力(貼付）'!$E816</f>
        <v>0</v>
      </c>
    </row>
    <row r="814" spans="1:5" ht="13.5">
      <c r="A814" s="13">
        <v>811</v>
      </c>
      <c r="B814" s="13">
        <f>'入力(貼付）'!$B$2</f>
        <v>0</v>
      </c>
      <c r="C814" s="13">
        <f>'入力(貼付）'!$A817</f>
        <v>0</v>
      </c>
      <c r="D814" s="13">
        <f>'入力(貼付）'!$C$2</f>
        <v>0</v>
      </c>
      <c r="E814" s="20">
        <f>'入力(貼付）'!$E817</f>
        <v>0</v>
      </c>
    </row>
    <row r="815" spans="1:5" ht="13.5">
      <c r="A815" s="13">
        <v>812</v>
      </c>
      <c r="B815" s="13">
        <f>'入力(貼付）'!$B$2</f>
        <v>0</v>
      </c>
      <c r="C815" s="13">
        <f>'入力(貼付）'!$A818</f>
        <v>0</v>
      </c>
      <c r="D815" s="13">
        <f>'入力(貼付）'!$C$2</f>
        <v>0</v>
      </c>
      <c r="E815" s="20">
        <f>'入力(貼付）'!$E818</f>
        <v>0</v>
      </c>
    </row>
    <row r="816" spans="1:5" ht="13.5">
      <c r="A816" s="13">
        <v>813</v>
      </c>
      <c r="B816" s="13">
        <f>'入力(貼付）'!$B$2</f>
        <v>0</v>
      </c>
      <c r="C816" s="13">
        <f>'入力(貼付）'!$A819</f>
        <v>0</v>
      </c>
      <c r="D816" s="13">
        <f>'入力(貼付）'!$C$2</f>
        <v>0</v>
      </c>
      <c r="E816" s="20">
        <f>'入力(貼付）'!$E819</f>
        <v>0</v>
      </c>
    </row>
    <row r="817" spans="1:5" ht="13.5">
      <c r="A817" s="13">
        <v>814</v>
      </c>
      <c r="B817" s="13">
        <f>'入力(貼付）'!$B$2</f>
        <v>0</v>
      </c>
      <c r="C817" s="13">
        <f>'入力(貼付）'!$A820</f>
        <v>0</v>
      </c>
      <c r="D817" s="13">
        <f>'入力(貼付）'!$C$2</f>
        <v>0</v>
      </c>
      <c r="E817" s="20">
        <f>'入力(貼付）'!$E820</f>
        <v>0</v>
      </c>
    </row>
    <row r="818" spans="1:5" ht="13.5">
      <c r="A818" s="13">
        <v>815</v>
      </c>
      <c r="B818" s="13">
        <f>'入力(貼付）'!$B$2</f>
        <v>0</v>
      </c>
      <c r="C818" s="13">
        <f>'入力(貼付）'!$A821</f>
        <v>0</v>
      </c>
      <c r="D818" s="13">
        <f>'入力(貼付）'!$C$2</f>
        <v>0</v>
      </c>
      <c r="E818" s="20">
        <f>'入力(貼付）'!$E821</f>
        <v>0</v>
      </c>
    </row>
    <row r="819" spans="1:5" ht="13.5">
      <c r="A819" s="13">
        <v>816</v>
      </c>
      <c r="B819" s="13">
        <f>'入力(貼付）'!$B$2</f>
        <v>0</v>
      </c>
      <c r="C819" s="13">
        <f>'入力(貼付）'!$A822</f>
        <v>0</v>
      </c>
      <c r="D819" s="13">
        <f>'入力(貼付）'!$C$2</f>
        <v>0</v>
      </c>
      <c r="E819" s="20">
        <f>'入力(貼付）'!$E822</f>
        <v>0</v>
      </c>
    </row>
    <row r="820" spans="1:5" ht="13.5">
      <c r="A820" s="13">
        <v>817</v>
      </c>
      <c r="B820" s="13">
        <f>'入力(貼付）'!$B$2</f>
        <v>0</v>
      </c>
      <c r="C820" s="13">
        <f>'入力(貼付）'!$A823</f>
        <v>0</v>
      </c>
      <c r="D820" s="13">
        <f>'入力(貼付）'!$C$2</f>
        <v>0</v>
      </c>
      <c r="E820" s="20">
        <f>'入力(貼付）'!$E823</f>
        <v>0</v>
      </c>
    </row>
    <row r="821" spans="1:5" ht="13.5">
      <c r="A821" s="13">
        <v>818</v>
      </c>
      <c r="B821" s="13">
        <f>'入力(貼付）'!$B$2</f>
        <v>0</v>
      </c>
      <c r="C821" s="13">
        <f>'入力(貼付）'!$A824</f>
        <v>0</v>
      </c>
      <c r="D821" s="13">
        <f>'入力(貼付）'!$C$2</f>
        <v>0</v>
      </c>
      <c r="E821" s="20">
        <f>'入力(貼付）'!$E824</f>
        <v>0</v>
      </c>
    </row>
    <row r="822" spans="1:5" ht="13.5">
      <c r="A822" s="13">
        <v>819</v>
      </c>
      <c r="B822" s="13">
        <f>'入力(貼付）'!$B$2</f>
        <v>0</v>
      </c>
      <c r="C822" s="13">
        <f>'入力(貼付）'!$A825</f>
        <v>0</v>
      </c>
      <c r="D822" s="13">
        <f>'入力(貼付）'!$C$2</f>
        <v>0</v>
      </c>
      <c r="E822" s="20">
        <f>'入力(貼付）'!$E825</f>
        <v>0</v>
      </c>
    </row>
    <row r="823" spans="1:5" ht="13.5">
      <c r="A823" s="13">
        <v>820</v>
      </c>
      <c r="B823" s="13">
        <f>'入力(貼付）'!$B$2</f>
        <v>0</v>
      </c>
      <c r="C823" s="13">
        <f>'入力(貼付）'!$A826</f>
        <v>0</v>
      </c>
      <c r="D823" s="13">
        <f>'入力(貼付）'!$C$2</f>
        <v>0</v>
      </c>
      <c r="E823" s="20">
        <f>'入力(貼付）'!$E826</f>
        <v>0</v>
      </c>
    </row>
    <row r="824" spans="1:5" ht="13.5">
      <c r="A824" s="13">
        <v>821</v>
      </c>
      <c r="B824" s="13">
        <f>'入力(貼付）'!$B$2</f>
        <v>0</v>
      </c>
      <c r="C824" s="13">
        <f>'入力(貼付）'!$A827</f>
        <v>0</v>
      </c>
      <c r="D824" s="13">
        <f>'入力(貼付）'!$C$2</f>
        <v>0</v>
      </c>
      <c r="E824" s="20">
        <f>'入力(貼付）'!$E827</f>
        <v>0</v>
      </c>
    </row>
    <row r="825" spans="1:5" ht="13.5">
      <c r="A825" s="13">
        <v>822</v>
      </c>
      <c r="B825" s="13">
        <f>'入力(貼付）'!$B$2</f>
        <v>0</v>
      </c>
      <c r="C825" s="13">
        <f>'入力(貼付）'!$A828</f>
        <v>0</v>
      </c>
      <c r="D825" s="13">
        <f>'入力(貼付）'!$C$2</f>
        <v>0</v>
      </c>
      <c r="E825" s="20">
        <f>'入力(貼付）'!$E828</f>
        <v>0</v>
      </c>
    </row>
    <row r="826" spans="1:5" ht="13.5">
      <c r="A826" s="13">
        <v>823</v>
      </c>
      <c r="B826" s="13">
        <f>'入力(貼付）'!$B$2</f>
        <v>0</v>
      </c>
      <c r="C826" s="13">
        <f>'入力(貼付）'!$A829</f>
        <v>0</v>
      </c>
      <c r="D826" s="13">
        <f>'入力(貼付）'!$C$2</f>
        <v>0</v>
      </c>
      <c r="E826" s="20">
        <f>'入力(貼付）'!$E829</f>
        <v>0</v>
      </c>
    </row>
    <row r="827" spans="1:5" ht="13.5">
      <c r="A827" s="13">
        <v>824</v>
      </c>
      <c r="B827" s="13">
        <f>'入力(貼付）'!$B$2</f>
        <v>0</v>
      </c>
      <c r="C827" s="13">
        <f>'入力(貼付）'!$A830</f>
        <v>0</v>
      </c>
      <c r="D827" s="13">
        <f>'入力(貼付）'!$C$2</f>
        <v>0</v>
      </c>
      <c r="E827" s="20">
        <f>'入力(貼付）'!$E830</f>
        <v>0</v>
      </c>
    </row>
    <row r="828" spans="1:5" ht="13.5">
      <c r="A828" s="13">
        <v>825</v>
      </c>
      <c r="B828" s="13">
        <f>'入力(貼付）'!$B$2</f>
        <v>0</v>
      </c>
      <c r="C828" s="13">
        <f>'入力(貼付）'!$A831</f>
        <v>0</v>
      </c>
      <c r="D828" s="13">
        <f>'入力(貼付）'!$C$2</f>
        <v>0</v>
      </c>
      <c r="E828" s="20">
        <f>'入力(貼付）'!$E831</f>
        <v>0</v>
      </c>
    </row>
    <row r="829" spans="1:5" ht="13.5">
      <c r="A829" s="13">
        <v>826</v>
      </c>
      <c r="B829" s="13">
        <f>'入力(貼付）'!$B$2</f>
        <v>0</v>
      </c>
      <c r="C829" s="13">
        <f>'入力(貼付）'!$A832</f>
        <v>0</v>
      </c>
      <c r="D829" s="13">
        <f>'入力(貼付）'!$C$2</f>
        <v>0</v>
      </c>
      <c r="E829" s="20">
        <f>'入力(貼付）'!$E832</f>
        <v>0</v>
      </c>
    </row>
    <row r="830" spans="1:5" ht="13.5">
      <c r="A830" s="13">
        <v>827</v>
      </c>
      <c r="B830" s="13">
        <f>'入力(貼付）'!$B$2</f>
        <v>0</v>
      </c>
      <c r="C830" s="13">
        <f>'入力(貼付）'!$A833</f>
        <v>0</v>
      </c>
      <c r="D830" s="13">
        <f>'入力(貼付）'!$C$2</f>
        <v>0</v>
      </c>
      <c r="E830" s="20">
        <f>'入力(貼付）'!$E833</f>
        <v>0</v>
      </c>
    </row>
    <row r="831" spans="1:5" ht="13.5">
      <c r="A831" s="13">
        <v>828</v>
      </c>
      <c r="B831" s="13">
        <f>'入力(貼付）'!$B$2</f>
        <v>0</v>
      </c>
      <c r="C831" s="13">
        <f>'入力(貼付）'!$A834</f>
        <v>0</v>
      </c>
      <c r="D831" s="13">
        <f>'入力(貼付）'!$C$2</f>
        <v>0</v>
      </c>
      <c r="E831" s="20">
        <f>'入力(貼付）'!$E834</f>
        <v>0</v>
      </c>
    </row>
    <row r="832" spans="1:5" ht="13.5">
      <c r="A832" s="13">
        <v>829</v>
      </c>
      <c r="B832" s="13">
        <f>'入力(貼付）'!$B$2</f>
        <v>0</v>
      </c>
      <c r="C832" s="13">
        <f>'入力(貼付）'!$A835</f>
        <v>0</v>
      </c>
      <c r="D832" s="13">
        <f>'入力(貼付）'!$C$2</f>
        <v>0</v>
      </c>
      <c r="E832" s="20">
        <f>'入力(貼付）'!$E835</f>
        <v>0</v>
      </c>
    </row>
    <row r="833" spans="1:5" ht="13.5">
      <c r="A833" s="13">
        <v>830</v>
      </c>
      <c r="B833" s="13">
        <f>'入力(貼付）'!$B$2</f>
        <v>0</v>
      </c>
      <c r="C833" s="13">
        <f>'入力(貼付）'!$A836</f>
        <v>0</v>
      </c>
      <c r="D833" s="13">
        <f>'入力(貼付）'!$C$2</f>
        <v>0</v>
      </c>
      <c r="E833" s="20">
        <f>'入力(貼付）'!$E836</f>
        <v>0</v>
      </c>
    </row>
    <row r="834" spans="1:5" ht="13.5">
      <c r="A834" s="13">
        <v>831</v>
      </c>
      <c r="B834" s="13">
        <f>'入力(貼付）'!$B$2</f>
        <v>0</v>
      </c>
      <c r="C834" s="13">
        <f>'入力(貼付）'!$A837</f>
        <v>0</v>
      </c>
      <c r="D834" s="13">
        <f>'入力(貼付）'!$C$2</f>
        <v>0</v>
      </c>
      <c r="E834" s="20">
        <f>'入力(貼付）'!$E837</f>
        <v>0</v>
      </c>
    </row>
    <row r="835" spans="1:5" ht="13.5">
      <c r="A835" s="13">
        <v>832</v>
      </c>
      <c r="B835" s="13">
        <f>'入力(貼付）'!$B$2</f>
        <v>0</v>
      </c>
      <c r="C835" s="13">
        <f>'入力(貼付）'!$A838</f>
        <v>0</v>
      </c>
      <c r="D835" s="13">
        <f>'入力(貼付）'!$C$2</f>
        <v>0</v>
      </c>
      <c r="E835" s="20">
        <f>'入力(貼付）'!$E838</f>
        <v>0</v>
      </c>
    </row>
    <row r="836" spans="1:5" ht="13.5">
      <c r="A836" s="13">
        <v>833</v>
      </c>
      <c r="B836" s="13">
        <f>'入力(貼付）'!$B$2</f>
        <v>0</v>
      </c>
      <c r="C836" s="13">
        <f>'入力(貼付）'!$A839</f>
        <v>0</v>
      </c>
      <c r="D836" s="13">
        <f>'入力(貼付）'!$C$2</f>
        <v>0</v>
      </c>
      <c r="E836" s="20">
        <f>'入力(貼付）'!$E839</f>
        <v>0</v>
      </c>
    </row>
    <row r="837" spans="1:5" ht="13.5">
      <c r="A837" s="13">
        <v>834</v>
      </c>
      <c r="B837" s="13">
        <f>'入力(貼付）'!$B$2</f>
        <v>0</v>
      </c>
      <c r="C837" s="13">
        <f>'入力(貼付）'!$A840</f>
        <v>0</v>
      </c>
      <c r="D837" s="13">
        <f>'入力(貼付）'!$C$2</f>
        <v>0</v>
      </c>
      <c r="E837" s="20">
        <f>'入力(貼付）'!$E840</f>
        <v>0</v>
      </c>
    </row>
    <row r="838" spans="1:5" ht="13.5">
      <c r="A838" s="13">
        <v>835</v>
      </c>
      <c r="B838" s="13">
        <f>'入力(貼付）'!$B$2</f>
        <v>0</v>
      </c>
      <c r="C838" s="13">
        <f>'入力(貼付）'!$A841</f>
        <v>0</v>
      </c>
      <c r="D838" s="13">
        <f>'入力(貼付）'!$C$2</f>
        <v>0</v>
      </c>
      <c r="E838" s="20">
        <f>'入力(貼付）'!$E841</f>
        <v>0</v>
      </c>
    </row>
    <row r="839" spans="1:5" ht="13.5">
      <c r="A839" s="13">
        <v>836</v>
      </c>
      <c r="B839" s="13">
        <f>'入力(貼付）'!$B$2</f>
        <v>0</v>
      </c>
      <c r="C839" s="13">
        <f>'入力(貼付）'!$A842</f>
        <v>0</v>
      </c>
      <c r="D839" s="13">
        <f>'入力(貼付）'!$C$2</f>
        <v>0</v>
      </c>
      <c r="E839" s="20">
        <f>'入力(貼付）'!$E842</f>
        <v>0</v>
      </c>
    </row>
    <row r="840" spans="1:5" ht="13.5">
      <c r="A840" s="13">
        <v>837</v>
      </c>
      <c r="B840" s="13">
        <f>'入力(貼付）'!$B$2</f>
        <v>0</v>
      </c>
      <c r="C840" s="13">
        <f>'入力(貼付）'!$A843</f>
        <v>0</v>
      </c>
      <c r="D840" s="13">
        <f>'入力(貼付）'!$C$2</f>
        <v>0</v>
      </c>
      <c r="E840" s="20">
        <f>'入力(貼付）'!$E843</f>
        <v>0</v>
      </c>
    </row>
    <row r="841" spans="1:5" ht="13.5">
      <c r="A841" s="13">
        <v>838</v>
      </c>
      <c r="B841" s="13">
        <f>'入力(貼付）'!$B$2</f>
        <v>0</v>
      </c>
      <c r="C841" s="13">
        <f>'入力(貼付）'!$A844</f>
        <v>0</v>
      </c>
      <c r="D841" s="13">
        <f>'入力(貼付）'!$C$2</f>
        <v>0</v>
      </c>
      <c r="E841" s="20">
        <f>'入力(貼付）'!$E844</f>
        <v>0</v>
      </c>
    </row>
    <row r="842" spans="1:5" ht="13.5">
      <c r="A842" s="13">
        <v>839</v>
      </c>
      <c r="B842" s="13">
        <f>'入力(貼付）'!$B$2</f>
        <v>0</v>
      </c>
      <c r="C842" s="13">
        <f>'入力(貼付）'!$A845</f>
        <v>0</v>
      </c>
      <c r="D842" s="13">
        <f>'入力(貼付）'!$C$2</f>
        <v>0</v>
      </c>
      <c r="E842" s="20">
        <f>'入力(貼付）'!$E845</f>
        <v>0</v>
      </c>
    </row>
    <row r="843" spans="1:5" ht="13.5">
      <c r="A843" s="13">
        <v>840</v>
      </c>
      <c r="B843" s="13">
        <f>'入力(貼付）'!$B$2</f>
        <v>0</v>
      </c>
      <c r="C843" s="13">
        <f>'入力(貼付）'!$A846</f>
        <v>0</v>
      </c>
      <c r="D843" s="13">
        <f>'入力(貼付）'!$C$2</f>
        <v>0</v>
      </c>
      <c r="E843" s="20">
        <f>'入力(貼付）'!$E846</f>
        <v>0</v>
      </c>
    </row>
    <row r="844" spans="1:5" ht="13.5">
      <c r="A844" s="13">
        <v>841</v>
      </c>
      <c r="B844" s="13">
        <f>'入力(貼付）'!$B$2</f>
        <v>0</v>
      </c>
      <c r="C844" s="13">
        <f>'入力(貼付）'!$A847</f>
        <v>0</v>
      </c>
      <c r="D844" s="13">
        <f>'入力(貼付）'!$C$2</f>
        <v>0</v>
      </c>
      <c r="E844" s="20">
        <f>'入力(貼付）'!$E847</f>
        <v>0</v>
      </c>
    </row>
    <row r="845" spans="1:5" ht="13.5">
      <c r="A845" s="13">
        <v>842</v>
      </c>
      <c r="B845" s="13">
        <f>'入力(貼付）'!$B$2</f>
        <v>0</v>
      </c>
      <c r="C845" s="13">
        <f>'入力(貼付）'!$A848</f>
        <v>0</v>
      </c>
      <c r="D845" s="13">
        <f>'入力(貼付）'!$C$2</f>
        <v>0</v>
      </c>
      <c r="E845" s="20">
        <f>'入力(貼付）'!$E848</f>
        <v>0</v>
      </c>
    </row>
    <row r="846" spans="1:5" ht="13.5">
      <c r="A846" s="13">
        <v>843</v>
      </c>
      <c r="B846" s="13">
        <f>'入力(貼付）'!$B$2</f>
        <v>0</v>
      </c>
      <c r="C846" s="13">
        <f>'入力(貼付）'!$A849</f>
        <v>0</v>
      </c>
      <c r="D846" s="13">
        <f>'入力(貼付）'!$C$2</f>
        <v>0</v>
      </c>
      <c r="E846" s="20">
        <f>'入力(貼付）'!$E849</f>
        <v>0</v>
      </c>
    </row>
    <row r="847" spans="1:5" ht="13.5">
      <c r="A847" s="13">
        <v>844</v>
      </c>
      <c r="B847" s="13">
        <f>'入力(貼付）'!$B$2</f>
        <v>0</v>
      </c>
      <c r="C847" s="13">
        <f>'入力(貼付）'!$A850</f>
        <v>0</v>
      </c>
      <c r="D847" s="13">
        <f>'入力(貼付）'!$C$2</f>
        <v>0</v>
      </c>
      <c r="E847" s="20">
        <f>'入力(貼付）'!$E850</f>
        <v>0</v>
      </c>
    </row>
    <row r="848" spans="1:5" ht="13.5">
      <c r="A848" s="13">
        <v>845</v>
      </c>
      <c r="B848" s="13">
        <f>'入力(貼付）'!$B$2</f>
        <v>0</v>
      </c>
      <c r="C848" s="13">
        <f>'入力(貼付）'!$A851</f>
        <v>0</v>
      </c>
      <c r="D848" s="13">
        <f>'入力(貼付）'!$C$2</f>
        <v>0</v>
      </c>
      <c r="E848" s="20">
        <f>'入力(貼付）'!$E851</f>
        <v>0</v>
      </c>
    </row>
    <row r="849" spans="1:5" ht="13.5">
      <c r="A849" s="13">
        <v>846</v>
      </c>
      <c r="B849" s="13">
        <f>'入力(貼付）'!$B$2</f>
        <v>0</v>
      </c>
      <c r="C849" s="13">
        <f>'入力(貼付）'!$A852</f>
        <v>0</v>
      </c>
      <c r="D849" s="13">
        <f>'入力(貼付）'!$C$2</f>
        <v>0</v>
      </c>
      <c r="E849" s="20">
        <f>'入力(貼付）'!$E852</f>
        <v>0</v>
      </c>
    </row>
    <row r="850" spans="1:5" ht="13.5">
      <c r="A850" s="13">
        <v>847</v>
      </c>
      <c r="B850" s="13">
        <f>'入力(貼付）'!$B$2</f>
        <v>0</v>
      </c>
      <c r="C850" s="13">
        <f>'入力(貼付）'!$A853</f>
        <v>0</v>
      </c>
      <c r="D850" s="13">
        <f>'入力(貼付）'!$C$2</f>
        <v>0</v>
      </c>
      <c r="E850" s="20">
        <f>'入力(貼付）'!$E853</f>
        <v>0</v>
      </c>
    </row>
    <row r="851" spans="1:5" ht="13.5">
      <c r="A851" s="13">
        <v>848</v>
      </c>
      <c r="B851" s="13">
        <f>'入力(貼付）'!$B$2</f>
        <v>0</v>
      </c>
      <c r="C851" s="13">
        <f>'入力(貼付）'!$A854</f>
        <v>0</v>
      </c>
      <c r="D851" s="13">
        <f>'入力(貼付）'!$C$2</f>
        <v>0</v>
      </c>
      <c r="E851" s="20">
        <f>'入力(貼付）'!$E854</f>
        <v>0</v>
      </c>
    </row>
    <row r="852" spans="1:5" ht="13.5">
      <c r="A852" s="13">
        <v>849</v>
      </c>
      <c r="B852" s="13">
        <f>'入力(貼付）'!$B$2</f>
        <v>0</v>
      </c>
      <c r="C852" s="13">
        <f>'入力(貼付）'!$A855</f>
        <v>0</v>
      </c>
      <c r="D852" s="13">
        <f>'入力(貼付）'!$C$2</f>
        <v>0</v>
      </c>
      <c r="E852" s="20">
        <f>'入力(貼付）'!$E855</f>
        <v>0</v>
      </c>
    </row>
    <row r="853" spans="1:5" ht="13.5">
      <c r="A853" s="13">
        <v>850</v>
      </c>
      <c r="B853" s="13">
        <f>'入力(貼付）'!$B$2</f>
        <v>0</v>
      </c>
      <c r="C853" s="13">
        <f>'入力(貼付）'!$A856</f>
        <v>0</v>
      </c>
      <c r="D853" s="13">
        <f>'入力(貼付）'!$C$2</f>
        <v>0</v>
      </c>
      <c r="E853" s="20">
        <f>'入力(貼付）'!$E856</f>
        <v>0</v>
      </c>
    </row>
    <row r="854" spans="1:5" ht="13.5">
      <c r="A854" s="13">
        <v>851</v>
      </c>
      <c r="B854" s="13">
        <f>'入力(貼付）'!$B$2</f>
        <v>0</v>
      </c>
      <c r="C854" s="13">
        <f>'入力(貼付）'!$A857</f>
        <v>0</v>
      </c>
      <c r="D854" s="13">
        <f>'入力(貼付）'!$C$2</f>
        <v>0</v>
      </c>
      <c r="E854" s="20">
        <f>'入力(貼付）'!$E857</f>
        <v>0</v>
      </c>
    </row>
    <row r="855" spans="1:5" ht="13.5">
      <c r="A855" s="13">
        <v>852</v>
      </c>
      <c r="B855" s="13">
        <f>'入力(貼付）'!$B$2</f>
        <v>0</v>
      </c>
      <c r="C855" s="13">
        <f>'入力(貼付）'!$A858</f>
        <v>0</v>
      </c>
      <c r="D855" s="13">
        <f>'入力(貼付）'!$C$2</f>
        <v>0</v>
      </c>
      <c r="E855" s="20">
        <f>'入力(貼付）'!$E858</f>
        <v>0</v>
      </c>
    </row>
    <row r="856" spans="1:5" ht="13.5">
      <c r="A856" s="13">
        <v>853</v>
      </c>
      <c r="B856" s="13">
        <f>'入力(貼付）'!$B$2</f>
        <v>0</v>
      </c>
      <c r="C856" s="13">
        <f>'入力(貼付）'!$A859</f>
        <v>0</v>
      </c>
      <c r="D856" s="13">
        <f>'入力(貼付）'!$C$2</f>
        <v>0</v>
      </c>
      <c r="E856" s="20">
        <f>'入力(貼付）'!$E859</f>
        <v>0</v>
      </c>
    </row>
    <row r="857" spans="1:5" ht="13.5">
      <c r="A857" s="13">
        <v>854</v>
      </c>
      <c r="B857" s="13">
        <f>'入力(貼付）'!$B$2</f>
        <v>0</v>
      </c>
      <c r="C857" s="13">
        <f>'入力(貼付）'!$A860</f>
        <v>0</v>
      </c>
      <c r="D857" s="13">
        <f>'入力(貼付）'!$C$2</f>
        <v>0</v>
      </c>
      <c r="E857" s="20">
        <f>'入力(貼付）'!$E860</f>
        <v>0</v>
      </c>
    </row>
    <row r="858" spans="1:5" ht="13.5">
      <c r="A858" s="13">
        <v>855</v>
      </c>
      <c r="B858" s="13">
        <f>'入力(貼付）'!$B$2</f>
        <v>0</v>
      </c>
      <c r="C858" s="13">
        <f>'入力(貼付）'!$A861</f>
        <v>0</v>
      </c>
      <c r="D858" s="13">
        <f>'入力(貼付）'!$C$2</f>
        <v>0</v>
      </c>
      <c r="E858" s="20">
        <f>'入力(貼付）'!$E861</f>
        <v>0</v>
      </c>
    </row>
    <row r="859" spans="1:5" ht="13.5">
      <c r="A859" s="13">
        <v>856</v>
      </c>
      <c r="B859" s="13">
        <f>'入力(貼付）'!$B$2</f>
        <v>0</v>
      </c>
      <c r="C859" s="13">
        <f>'入力(貼付）'!$A862</f>
        <v>0</v>
      </c>
      <c r="D859" s="13">
        <f>'入力(貼付）'!$C$2</f>
        <v>0</v>
      </c>
      <c r="E859" s="20">
        <f>'入力(貼付）'!$E862</f>
        <v>0</v>
      </c>
    </row>
    <row r="860" spans="1:5" ht="13.5">
      <c r="A860" s="13">
        <v>857</v>
      </c>
      <c r="B860" s="13">
        <f>'入力(貼付）'!$B$2</f>
        <v>0</v>
      </c>
      <c r="C860" s="13">
        <f>'入力(貼付）'!$A863</f>
        <v>0</v>
      </c>
      <c r="D860" s="13">
        <f>'入力(貼付）'!$C$2</f>
        <v>0</v>
      </c>
      <c r="E860" s="20">
        <f>'入力(貼付）'!$E863</f>
        <v>0</v>
      </c>
    </row>
    <row r="861" spans="1:5" ht="13.5">
      <c r="A861" s="13">
        <v>858</v>
      </c>
      <c r="B861" s="13">
        <f>'入力(貼付）'!$B$2</f>
        <v>0</v>
      </c>
      <c r="C861" s="13">
        <f>'入力(貼付）'!$A864</f>
        <v>0</v>
      </c>
      <c r="D861" s="13">
        <f>'入力(貼付）'!$C$2</f>
        <v>0</v>
      </c>
      <c r="E861" s="20">
        <f>'入力(貼付）'!$E864</f>
        <v>0</v>
      </c>
    </row>
    <row r="862" spans="1:5" ht="13.5">
      <c r="A862" s="13">
        <v>859</v>
      </c>
      <c r="B862" s="13">
        <f>'入力(貼付）'!$B$2</f>
        <v>0</v>
      </c>
      <c r="C862" s="13">
        <f>'入力(貼付）'!$A865</f>
        <v>0</v>
      </c>
      <c r="D862" s="13">
        <f>'入力(貼付）'!$C$2</f>
        <v>0</v>
      </c>
      <c r="E862" s="20">
        <f>'入力(貼付）'!$E865</f>
        <v>0</v>
      </c>
    </row>
    <row r="863" spans="1:5" ht="13.5">
      <c r="A863" s="13">
        <v>860</v>
      </c>
      <c r="B863" s="13">
        <f>'入力(貼付）'!$B$2</f>
        <v>0</v>
      </c>
      <c r="C863" s="13">
        <f>'入力(貼付）'!$A866</f>
        <v>0</v>
      </c>
      <c r="D863" s="13">
        <f>'入力(貼付）'!$C$2</f>
        <v>0</v>
      </c>
      <c r="E863" s="20">
        <f>'入力(貼付）'!$E866</f>
        <v>0</v>
      </c>
    </row>
    <row r="864" spans="1:5" ht="13.5">
      <c r="A864" s="13">
        <v>861</v>
      </c>
      <c r="B864" s="13">
        <f>'入力(貼付）'!$B$2</f>
        <v>0</v>
      </c>
      <c r="C864" s="13">
        <f>'入力(貼付）'!$A867</f>
        <v>0</v>
      </c>
      <c r="D864" s="13">
        <f>'入力(貼付）'!$C$2</f>
        <v>0</v>
      </c>
      <c r="E864" s="20">
        <f>'入力(貼付）'!$E867</f>
        <v>0</v>
      </c>
    </row>
    <row r="865" spans="1:5" ht="13.5">
      <c r="A865" s="13">
        <v>862</v>
      </c>
      <c r="B865" s="13">
        <f>'入力(貼付）'!$B$2</f>
        <v>0</v>
      </c>
      <c r="C865" s="13">
        <f>'入力(貼付）'!$A868</f>
        <v>0</v>
      </c>
      <c r="D865" s="13">
        <f>'入力(貼付）'!$C$2</f>
        <v>0</v>
      </c>
      <c r="E865" s="20">
        <f>'入力(貼付）'!$E868</f>
        <v>0</v>
      </c>
    </row>
    <row r="866" spans="1:5" ht="13.5">
      <c r="A866" s="13">
        <v>863</v>
      </c>
      <c r="B866" s="13">
        <f>'入力(貼付）'!$B$2</f>
        <v>0</v>
      </c>
      <c r="C866" s="13">
        <f>'入力(貼付）'!$A869</f>
        <v>0</v>
      </c>
      <c r="D866" s="13">
        <f>'入力(貼付）'!$C$2</f>
        <v>0</v>
      </c>
      <c r="E866" s="20">
        <f>'入力(貼付）'!$E869</f>
        <v>0</v>
      </c>
    </row>
    <row r="867" spans="1:5" ht="13.5">
      <c r="A867" s="13">
        <v>864</v>
      </c>
      <c r="B867" s="13">
        <f>'入力(貼付）'!$B$2</f>
        <v>0</v>
      </c>
      <c r="C867" s="13">
        <f>'入力(貼付）'!$A870</f>
        <v>0</v>
      </c>
      <c r="D867" s="13">
        <f>'入力(貼付）'!$C$2</f>
        <v>0</v>
      </c>
      <c r="E867" s="20">
        <f>'入力(貼付）'!$E870</f>
        <v>0</v>
      </c>
    </row>
    <row r="868" spans="1:5" ht="13.5">
      <c r="A868" s="13">
        <v>865</v>
      </c>
      <c r="B868" s="13">
        <f>'入力(貼付）'!$B$2</f>
        <v>0</v>
      </c>
      <c r="C868" s="13">
        <f>'入力(貼付）'!$A871</f>
        <v>0</v>
      </c>
      <c r="D868" s="13">
        <f>'入力(貼付）'!$C$2</f>
        <v>0</v>
      </c>
      <c r="E868" s="20">
        <f>'入力(貼付）'!$E871</f>
        <v>0</v>
      </c>
    </row>
    <row r="869" spans="1:5" ht="13.5">
      <c r="A869" s="13">
        <v>866</v>
      </c>
      <c r="B869" s="13">
        <f>'入力(貼付）'!$B$2</f>
        <v>0</v>
      </c>
      <c r="C869" s="13">
        <f>'入力(貼付）'!$A872</f>
        <v>0</v>
      </c>
      <c r="D869" s="13">
        <f>'入力(貼付）'!$C$2</f>
        <v>0</v>
      </c>
      <c r="E869" s="20">
        <f>'入力(貼付）'!$E872</f>
        <v>0</v>
      </c>
    </row>
    <row r="870" spans="1:5" ht="13.5">
      <c r="A870" s="13">
        <v>867</v>
      </c>
      <c r="B870" s="13">
        <f>'入力(貼付）'!$B$2</f>
        <v>0</v>
      </c>
      <c r="C870" s="13">
        <f>'入力(貼付）'!$A873</f>
        <v>0</v>
      </c>
      <c r="D870" s="13">
        <f>'入力(貼付）'!$C$2</f>
        <v>0</v>
      </c>
      <c r="E870" s="20">
        <f>'入力(貼付）'!$E873</f>
        <v>0</v>
      </c>
    </row>
    <row r="871" spans="1:5" ht="13.5">
      <c r="A871" s="13">
        <v>868</v>
      </c>
      <c r="B871" s="13">
        <f>'入力(貼付）'!$B$2</f>
        <v>0</v>
      </c>
      <c r="C871" s="13">
        <f>'入力(貼付）'!$A874</f>
        <v>0</v>
      </c>
      <c r="D871" s="13">
        <f>'入力(貼付）'!$C$2</f>
        <v>0</v>
      </c>
      <c r="E871" s="20">
        <f>'入力(貼付）'!$E874</f>
        <v>0</v>
      </c>
    </row>
    <row r="872" spans="1:5" ht="13.5">
      <c r="A872" s="13">
        <v>869</v>
      </c>
      <c r="B872" s="13">
        <f>'入力(貼付）'!$B$2</f>
        <v>0</v>
      </c>
      <c r="C872" s="13">
        <f>'入力(貼付）'!$A875</f>
        <v>0</v>
      </c>
      <c r="D872" s="13">
        <f>'入力(貼付）'!$C$2</f>
        <v>0</v>
      </c>
      <c r="E872" s="20">
        <f>'入力(貼付）'!$E875</f>
        <v>0</v>
      </c>
    </row>
    <row r="873" spans="1:5" ht="13.5">
      <c r="A873" s="13">
        <v>870</v>
      </c>
      <c r="B873" s="13">
        <f>'入力(貼付）'!$B$2</f>
        <v>0</v>
      </c>
      <c r="C873" s="13">
        <f>'入力(貼付）'!$A876</f>
        <v>0</v>
      </c>
      <c r="D873" s="13">
        <f>'入力(貼付）'!$C$2</f>
        <v>0</v>
      </c>
      <c r="E873" s="20">
        <f>'入力(貼付）'!$E876</f>
        <v>0</v>
      </c>
    </row>
    <row r="874" spans="1:5" ht="13.5">
      <c r="A874" s="13">
        <v>871</v>
      </c>
      <c r="B874" s="13">
        <f>'入力(貼付）'!$B$2</f>
        <v>0</v>
      </c>
      <c r="C874" s="13">
        <f>'入力(貼付）'!$A877</f>
        <v>0</v>
      </c>
      <c r="D874" s="13">
        <f>'入力(貼付）'!$C$2</f>
        <v>0</v>
      </c>
      <c r="E874" s="20">
        <f>'入力(貼付）'!$E877</f>
        <v>0</v>
      </c>
    </row>
    <row r="875" spans="1:5" ht="13.5">
      <c r="A875" s="13">
        <v>872</v>
      </c>
      <c r="B875" s="13">
        <f>'入力(貼付）'!$B$2</f>
        <v>0</v>
      </c>
      <c r="C875" s="13">
        <f>'入力(貼付）'!$A878</f>
        <v>0</v>
      </c>
      <c r="D875" s="13">
        <f>'入力(貼付）'!$C$2</f>
        <v>0</v>
      </c>
      <c r="E875" s="20">
        <f>'入力(貼付）'!$E878</f>
        <v>0</v>
      </c>
    </row>
    <row r="876" spans="1:5" ht="13.5">
      <c r="A876" s="13">
        <v>873</v>
      </c>
      <c r="B876" s="13">
        <f>'入力(貼付）'!$B$2</f>
        <v>0</v>
      </c>
      <c r="C876" s="13">
        <f>'入力(貼付）'!$A879</f>
        <v>0</v>
      </c>
      <c r="D876" s="13">
        <f>'入力(貼付）'!$C$2</f>
        <v>0</v>
      </c>
      <c r="E876" s="20">
        <f>'入力(貼付）'!$E879</f>
        <v>0</v>
      </c>
    </row>
    <row r="877" spans="1:5" ht="13.5">
      <c r="A877" s="13">
        <v>874</v>
      </c>
      <c r="B877" s="13">
        <f>'入力(貼付）'!$B$2</f>
        <v>0</v>
      </c>
      <c r="C877" s="13">
        <f>'入力(貼付）'!$A880</f>
        <v>0</v>
      </c>
      <c r="D877" s="13">
        <f>'入力(貼付）'!$C$2</f>
        <v>0</v>
      </c>
      <c r="E877" s="20">
        <f>'入力(貼付）'!$E880</f>
        <v>0</v>
      </c>
    </row>
    <row r="878" spans="1:5" ht="13.5">
      <c r="A878" s="13">
        <v>875</v>
      </c>
      <c r="B878" s="13">
        <f>'入力(貼付）'!$B$2</f>
        <v>0</v>
      </c>
      <c r="C878" s="13">
        <f>'入力(貼付）'!$A881</f>
        <v>0</v>
      </c>
      <c r="D878" s="13">
        <f>'入力(貼付）'!$C$2</f>
        <v>0</v>
      </c>
      <c r="E878" s="20">
        <f>'入力(貼付）'!$E881</f>
        <v>0</v>
      </c>
    </row>
    <row r="879" spans="1:5" ht="13.5">
      <c r="A879" s="13">
        <v>876</v>
      </c>
      <c r="B879" s="13">
        <f>'入力(貼付）'!$B$2</f>
        <v>0</v>
      </c>
      <c r="C879" s="13">
        <f>'入力(貼付）'!$A882</f>
        <v>0</v>
      </c>
      <c r="D879" s="13">
        <f>'入力(貼付）'!$C$2</f>
        <v>0</v>
      </c>
      <c r="E879" s="20">
        <f>'入力(貼付）'!$E882</f>
        <v>0</v>
      </c>
    </row>
    <row r="880" spans="1:5" ht="13.5">
      <c r="A880" s="13">
        <v>877</v>
      </c>
      <c r="B880" s="13">
        <f>'入力(貼付）'!$B$2</f>
        <v>0</v>
      </c>
      <c r="C880" s="13">
        <f>'入力(貼付）'!$A883</f>
        <v>0</v>
      </c>
      <c r="D880" s="13">
        <f>'入力(貼付）'!$C$2</f>
        <v>0</v>
      </c>
      <c r="E880" s="20">
        <f>'入力(貼付）'!$E883</f>
        <v>0</v>
      </c>
    </row>
    <row r="881" spans="1:5" ht="13.5">
      <c r="A881" s="13">
        <v>878</v>
      </c>
      <c r="B881" s="13">
        <f>'入力(貼付）'!$B$2</f>
        <v>0</v>
      </c>
      <c r="C881" s="13">
        <f>'入力(貼付）'!$A884</f>
        <v>0</v>
      </c>
      <c r="D881" s="13">
        <f>'入力(貼付）'!$C$2</f>
        <v>0</v>
      </c>
      <c r="E881" s="20">
        <f>'入力(貼付）'!$E884</f>
        <v>0</v>
      </c>
    </row>
    <row r="882" spans="1:5" ht="13.5">
      <c r="A882" s="13">
        <v>879</v>
      </c>
      <c r="B882" s="13">
        <f>'入力(貼付）'!$B$2</f>
        <v>0</v>
      </c>
      <c r="C882" s="13">
        <f>'入力(貼付）'!$A885</f>
        <v>0</v>
      </c>
      <c r="D882" s="13">
        <f>'入力(貼付）'!$C$2</f>
        <v>0</v>
      </c>
      <c r="E882" s="20">
        <f>'入力(貼付）'!$E885</f>
        <v>0</v>
      </c>
    </row>
    <row r="883" spans="1:5" ht="13.5">
      <c r="A883" s="13">
        <v>880</v>
      </c>
      <c r="B883" s="13">
        <f>'入力(貼付）'!$B$2</f>
        <v>0</v>
      </c>
      <c r="C883" s="13">
        <f>'入力(貼付）'!$A886</f>
        <v>0</v>
      </c>
      <c r="D883" s="13">
        <f>'入力(貼付）'!$C$2</f>
        <v>0</v>
      </c>
      <c r="E883" s="20">
        <f>'入力(貼付）'!$E886</f>
        <v>0</v>
      </c>
    </row>
    <row r="884" spans="1:5" ht="13.5">
      <c r="A884" s="13">
        <v>881</v>
      </c>
      <c r="B884" s="13">
        <f>'入力(貼付）'!$B$2</f>
        <v>0</v>
      </c>
      <c r="C884" s="13">
        <f>'入力(貼付）'!$A887</f>
        <v>0</v>
      </c>
      <c r="D884" s="13">
        <f>'入力(貼付）'!$C$2</f>
        <v>0</v>
      </c>
      <c r="E884" s="20">
        <f>'入力(貼付）'!$E887</f>
        <v>0</v>
      </c>
    </row>
    <row r="885" spans="1:5" ht="13.5">
      <c r="A885" s="13">
        <v>882</v>
      </c>
      <c r="B885" s="13">
        <f>'入力(貼付）'!$B$2</f>
        <v>0</v>
      </c>
      <c r="C885" s="13">
        <f>'入力(貼付）'!$A888</f>
        <v>0</v>
      </c>
      <c r="D885" s="13">
        <f>'入力(貼付）'!$C$2</f>
        <v>0</v>
      </c>
      <c r="E885" s="20">
        <f>'入力(貼付）'!$E888</f>
        <v>0</v>
      </c>
    </row>
    <row r="886" spans="1:5" ht="13.5">
      <c r="A886" s="13">
        <v>883</v>
      </c>
      <c r="B886" s="13">
        <f>'入力(貼付）'!$B$2</f>
        <v>0</v>
      </c>
      <c r="C886" s="13">
        <f>'入力(貼付）'!$A889</f>
        <v>0</v>
      </c>
      <c r="D886" s="13">
        <f>'入力(貼付）'!$C$2</f>
        <v>0</v>
      </c>
      <c r="E886" s="20">
        <f>'入力(貼付）'!$E889</f>
        <v>0</v>
      </c>
    </row>
    <row r="887" spans="1:5" ht="13.5">
      <c r="A887" s="13">
        <v>884</v>
      </c>
      <c r="B887" s="13">
        <f>'入力(貼付）'!$B$2</f>
        <v>0</v>
      </c>
      <c r="C887" s="13">
        <f>'入力(貼付）'!$A890</f>
        <v>0</v>
      </c>
      <c r="D887" s="13">
        <f>'入力(貼付）'!$C$2</f>
        <v>0</v>
      </c>
      <c r="E887" s="20">
        <f>'入力(貼付）'!$E890</f>
        <v>0</v>
      </c>
    </row>
    <row r="888" spans="1:5" ht="13.5">
      <c r="A888" s="13">
        <v>885</v>
      </c>
      <c r="B888" s="13">
        <f>'入力(貼付）'!$B$2</f>
        <v>0</v>
      </c>
      <c r="C888" s="13">
        <f>'入力(貼付）'!$A891</f>
        <v>0</v>
      </c>
      <c r="D888" s="13">
        <f>'入力(貼付）'!$C$2</f>
        <v>0</v>
      </c>
      <c r="E888" s="20">
        <f>'入力(貼付）'!$E891</f>
        <v>0</v>
      </c>
    </row>
    <row r="889" spans="1:5" ht="13.5">
      <c r="A889" s="13">
        <v>886</v>
      </c>
      <c r="B889" s="13">
        <f>'入力(貼付）'!$B$2</f>
        <v>0</v>
      </c>
      <c r="C889" s="13">
        <f>'入力(貼付）'!$A892</f>
        <v>0</v>
      </c>
      <c r="D889" s="13">
        <f>'入力(貼付）'!$C$2</f>
        <v>0</v>
      </c>
      <c r="E889" s="20">
        <f>'入力(貼付）'!$E892</f>
        <v>0</v>
      </c>
    </row>
    <row r="890" spans="1:5" ht="13.5">
      <c r="A890" s="13">
        <v>887</v>
      </c>
      <c r="B890" s="13">
        <f>'入力(貼付）'!$B$2</f>
        <v>0</v>
      </c>
      <c r="C890" s="13">
        <f>'入力(貼付）'!$A893</f>
        <v>0</v>
      </c>
      <c r="D890" s="13">
        <f>'入力(貼付）'!$C$2</f>
        <v>0</v>
      </c>
      <c r="E890" s="20">
        <f>'入力(貼付）'!$E893</f>
        <v>0</v>
      </c>
    </row>
    <row r="891" spans="1:5" ht="13.5">
      <c r="A891" s="13">
        <v>888</v>
      </c>
      <c r="B891" s="13">
        <f>'入力(貼付）'!$B$2</f>
        <v>0</v>
      </c>
      <c r="C891" s="13">
        <f>'入力(貼付）'!$A894</f>
        <v>0</v>
      </c>
      <c r="D891" s="13">
        <f>'入力(貼付）'!$C$2</f>
        <v>0</v>
      </c>
      <c r="E891" s="20">
        <f>'入力(貼付）'!$E894</f>
        <v>0</v>
      </c>
    </row>
    <row r="892" spans="1:5" ht="13.5">
      <c r="A892" s="13">
        <v>889</v>
      </c>
      <c r="B892" s="13">
        <f>'入力(貼付）'!$B$2</f>
        <v>0</v>
      </c>
      <c r="C892" s="13">
        <f>'入力(貼付）'!$A895</f>
        <v>0</v>
      </c>
      <c r="D892" s="13">
        <f>'入力(貼付）'!$C$2</f>
        <v>0</v>
      </c>
      <c r="E892" s="20">
        <f>'入力(貼付）'!$E895</f>
        <v>0</v>
      </c>
    </row>
    <row r="893" spans="1:5" ht="13.5">
      <c r="A893" s="13">
        <v>890</v>
      </c>
      <c r="B893" s="13">
        <f>'入力(貼付）'!$B$2</f>
        <v>0</v>
      </c>
      <c r="C893" s="13">
        <f>'入力(貼付）'!$A896</f>
        <v>0</v>
      </c>
      <c r="D893" s="13">
        <f>'入力(貼付）'!$C$2</f>
        <v>0</v>
      </c>
      <c r="E893" s="20">
        <f>'入力(貼付）'!$E896</f>
        <v>0</v>
      </c>
    </row>
    <row r="894" spans="1:5" ht="13.5">
      <c r="A894" s="13">
        <v>891</v>
      </c>
      <c r="B894" s="13">
        <f>'入力(貼付）'!$B$2</f>
        <v>0</v>
      </c>
      <c r="C894" s="13">
        <f>'入力(貼付）'!$A897</f>
        <v>0</v>
      </c>
      <c r="D894" s="13">
        <f>'入力(貼付）'!$C$2</f>
        <v>0</v>
      </c>
      <c r="E894" s="20">
        <f>'入力(貼付）'!$E897</f>
        <v>0</v>
      </c>
    </row>
    <row r="895" spans="1:5" ht="13.5">
      <c r="A895" s="13">
        <v>892</v>
      </c>
      <c r="B895" s="13">
        <f>'入力(貼付）'!$B$2</f>
        <v>0</v>
      </c>
      <c r="C895" s="13">
        <f>'入力(貼付）'!$A898</f>
        <v>0</v>
      </c>
      <c r="D895" s="13">
        <f>'入力(貼付）'!$C$2</f>
        <v>0</v>
      </c>
      <c r="E895" s="20">
        <f>'入力(貼付）'!$E898</f>
        <v>0</v>
      </c>
    </row>
    <row r="896" spans="1:5" ht="13.5">
      <c r="A896" s="13">
        <v>893</v>
      </c>
      <c r="B896" s="13">
        <f>'入力(貼付）'!$B$2</f>
        <v>0</v>
      </c>
      <c r="C896" s="13">
        <f>'入力(貼付）'!$A899</f>
        <v>0</v>
      </c>
      <c r="D896" s="13">
        <f>'入力(貼付）'!$C$2</f>
        <v>0</v>
      </c>
      <c r="E896" s="20">
        <f>'入力(貼付）'!$E899</f>
        <v>0</v>
      </c>
    </row>
    <row r="897" spans="1:5" ht="13.5">
      <c r="A897" s="13">
        <v>894</v>
      </c>
      <c r="B897" s="13">
        <f>'入力(貼付）'!$B$2</f>
        <v>0</v>
      </c>
      <c r="C897" s="13">
        <f>'入力(貼付）'!$A900</f>
        <v>0</v>
      </c>
      <c r="D897" s="13">
        <f>'入力(貼付）'!$C$2</f>
        <v>0</v>
      </c>
      <c r="E897" s="20">
        <f>'入力(貼付）'!$E900</f>
        <v>0</v>
      </c>
    </row>
    <row r="898" spans="1:5" ht="13.5">
      <c r="A898" s="13">
        <v>895</v>
      </c>
      <c r="B898" s="13">
        <f>'入力(貼付）'!$B$2</f>
        <v>0</v>
      </c>
      <c r="C898" s="13">
        <f>'入力(貼付）'!$A901</f>
        <v>0</v>
      </c>
      <c r="D898" s="13">
        <f>'入力(貼付）'!$C$2</f>
        <v>0</v>
      </c>
      <c r="E898" s="20">
        <f>'入力(貼付）'!$E901</f>
        <v>0</v>
      </c>
    </row>
    <row r="899" spans="1:5" ht="13.5">
      <c r="A899" s="13">
        <v>896</v>
      </c>
      <c r="B899" s="13">
        <f>'入力(貼付）'!$B$2</f>
        <v>0</v>
      </c>
      <c r="C899" s="13">
        <f>'入力(貼付）'!$A902</f>
        <v>0</v>
      </c>
      <c r="D899" s="13">
        <f>'入力(貼付）'!$C$2</f>
        <v>0</v>
      </c>
      <c r="E899" s="20">
        <f>'入力(貼付）'!$E902</f>
        <v>0</v>
      </c>
    </row>
    <row r="900" spans="1:5" ht="13.5">
      <c r="A900" s="13">
        <v>897</v>
      </c>
      <c r="B900" s="13">
        <f>'入力(貼付）'!$B$2</f>
        <v>0</v>
      </c>
      <c r="C900" s="13">
        <f>'入力(貼付）'!$A903</f>
        <v>0</v>
      </c>
      <c r="D900" s="13">
        <f>'入力(貼付）'!$C$2</f>
        <v>0</v>
      </c>
      <c r="E900" s="20">
        <f>'入力(貼付）'!$E903</f>
        <v>0</v>
      </c>
    </row>
    <row r="901" spans="1:5" ht="13.5">
      <c r="A901" s="13">
        <v>898</v>
      </c>
      <c r="B901" s="13">
        <f>'入力(貼付）'!$B$2</f>
        <v>0</v>
      </c>
      <c r="C901" s="13">
        <f>'入力(貼付）'!$A904</f>
        <v>0</v>
      </c>
      <c r="D901" s="13">
        <f>'入力(貼付）'!$C$2</f>
        <v>0</v>
      </c>
      <c r="E901" s="20">
        <f>'入力(貼付）'!$E904</f>
        <v>0</v>
      </c>
    </row>
    <row r="902" spans="1:5" ht="13.5">
      <c r="A902" s="13">
        <v>899</v>
      </c>
      <c r="B902" s="13">
        <f>'入力(貼付）'!$B$2</f>
        <v>0</v>
      </c>
      <c r="C902" s="13">
        <f>'入力(貼付）'!$A905</f>
        <v>0</v>
      </c>
      <c r="D902" s="13">
        <f>'入力(貼付）'!$C$2</f>
        <v>0</v>
      </c>
      <c r="E902" s="20">
        <f>'入力(貼付）'!$E905</f>
        <v>0</v>
      </c>
    </row>
    <row r="903" spans="1:5" ht="13.5">
      <c r="A903" s="13">
        <v>900</v>
      </c>
      <c r="B903" s="13">
        <f>'入力(貼付）'!$B$2</f>
        <v>0</v>
      </c>
      <c r="C903" s="13">
        <f>'入力(貼付）'!$A906</f>
        <v>0</v>
      </c>
      <c r="D903" s="13">
        <f>'入力(貼付）'!$C$2</f>
        <v>0</v>
      </c>
      <c r="E903" s="20">
        <f>'入力(貼付）'!$E906</f>
        <v>0</v>
      </c>
    </row>
    <row r="904" spans="1:5" ht="13.5">
      <c r="A904" s="13">
        <v>901</v>
      </c>
      <c r="B904" s="13">
        <f>'入力(貼付）'!$B$2</f>
        <v>0</v>
      </c>
      <c r="C904" s="13">
        <f>'入力(貼付）'!$A907</f>
        <v>0</v>
      </c>
      <c r="D904" s="13">
        <f>'入力(貼付）'!$C$2</f>
        <v>0</v>
      </c>
      <c r="E904" s="20">
        <f>'入力(貼付）'!$E907</f>
        <v>0</v>
      </c>
    </row>
    <row r="905" spans="1:5" ht="13.5">
      <c r="A905" s="13">
        <v>902</v>
      </c>
      <c r="B905" s="13">
        <f>'入力(貼付）'!$B$2</f>
        <v>0</v>
      </c>
      <c r="C905" s="13">
        <f>'入力(貼付）'!$A908</f>
        <v>0</v>
      </c>
      <c r="D905" s="13">
        <f>'入力(貼付）'!$C$2</f>
        <v>0</v>
      </c>
      <c r="E905" s="20">
        <f>'入力(貼付）'!$E908</f>
        <v>0</v>
      </c>
    </row>
    <row r="906" spans="1:5" ht="13.5">
      <c r="A906" s="13">
        <v>903</v>
      </c>
      <c r="B906" s="13">
        <f>'入力(貼付）'!$B$2</f>
        <v>0</v>
      </c>
      <c r="C906" s="13">
        <f>'入力(貼付）'!$A909</f>
        <v>0</v>
      </c>
      <c r="D906" s="13">
        <f>'入力(貼付）'!$C$2</f>
        <v>0</v>
      </c>
      <c r="E906" s="20">
        <f>'入力(貼付）'!$E909</f>
        <v>0</v>
      </c>
    </row>
    <row r="907" spans="1:5" ht="13.5">
      <c r="A907" s="13">
        <v>904</v>
      </c>
      <c r="B907" s="13">
        <f>'入力(貼付）'!$B$2</f>
        <v>0</v>
      </c>
      <c r="C907" s="13">
        <f>'入力(貼付）'!$A910</f>
        <v>0</v>
      </c>
      <c r="D907" s="13">
        <f>'入力(貼付）'!$C$2</f>
        <v>0</v>
      </c>
      <c r="E907" s="20">
        <f>'入力(貼付）'!$E910</f>
        <v>0</v>
      </c>
    </row>
    <row r="908" spans="1:5" ht="13.5">
      <c r="A908" s="13">
        <v>905</v>
      </c>
      <c r="B908" s="13">
        <f>'入力(貼付）'!$B$2</f>
        <v>0</v>
      </c>
      <c r="C908" s="13">
        <f>'入力(貼付）'!$A911</f>
        <v>0</v>
      </c>
      <c r="D908" s="13">
        <f>'入力(貼付）'!$C$2</f>
        <v>0</v>
      </c>
      <c r="E908" s="20">
        <f>'入力(貼付）'!$E911</f>
        <v>0</v>
      </c>
    </row>
    <row r="909" spans="1:5" ht="13.5">
      <c r="A909" s="13">
        <v>906</v>
      </c>
      <c r="B909" s="13">
        <f>'入力(貼付）'!$B$2</f>
        <v>0</v>
      </c>
      <c r="C909" s="13">
        <f>'入力(貼付）'!$A912</f>
        <v>0</v>
      </c>
      <c r="D909" s="13">
        <f>'入力(貼付）'!$C$2</f>
        <v>0</v>
      </c>
      <c r="E909" s="20">
        <f>'入力(貼付）'!$E912</f>
        <v>0</v>
      </c>
    </row>
    <row r="910" spans="1:5" ht="13.5">
      <c r="A910" s="13">
        <v>907</v>
      </c>
      <c r="B910" s="13">
        <f>'入力(貼付）'!$B$2</f>
        <v>0</v>
      </c>
      <c r="C910" s="13">
        <f>'入力(貼付）'!$A913</f>
        <v>0</v>
      </c>
      <c r="D910" s="13">
        <f>'入力(貼付）'!$C$2</f>
        <v>0</v>
      </c>
      <c r="E910" s="20">
        <f>'入力(貼付）'!$E913</f>
        <v>0</v>
      </c>
    </row>
    <row r="911" spans="1:5" ht="13.5">
      <c r="A911" s="13">
        <v>908</v>
      </c>
      <c r="B911" s="13">
        <f>'入力(貼付）'!$B$2</f>
        <v>0</v>
      </c>
      <c r="C911" s="13">
        <f>'入力(貼付）'!$A914</f>
        <v>0</v>
      </c>
      <c r="D911" s="13">
        <f>'入力(貼付）'!$C$2</f>
        <v>0</v>
      </c>
      <c r="E911" s="20">
        <f>'入力(貼付）'!$E914</f>
        <v>0</v>
      </c>
    </row>
    <row r="912" spans="1:5" ht="13.5">
      <c r="A912" s="13">
        <v>909</v>
      </c>
      <c r="B912" s="13">
        <f>'入力(貼付）'!$B$2</f>
        <v>0</v>
      </c>
      <c r="C912" s="13">
        <f>'入力(貼付）'!$A915</f>
        <v>0</v>
      </c>
      <c r="D912" s="13">
        <f>'入力(貼付）'!$C$2</f>
        <v>0</v>
      </c>
      <c r="E912" s="20">
        <f>'入力(貼付）'!$E915</f>
        <v>0</v>
      </c>
    </row>
    <row r="913" spans="1:5" ht="13.5">
      <c r="A913" s="13">
        <v>910</v>
      </c>
      <c r="B913" s="13">
        <f>'入力(貼付）'!$B$2</f>
        <v>0</v>
      </c>
      <c r="C913" s="13">
        <f>'入力(貼付）'!$A916</f>
        <v>0</v>
      </c>
      <c r="D913" s="13">
        <f>'入力(貼付）'!$C$2</f>
        <v>0</v>
      </c>
      <c r="E913" s="20">
        <f>'入力(貼付）'!$E916</f>
        <v>0</v>
      </c>
    </row>
    <row r="914" spans="1:5" ht="13.5">
      <c r="A914" s="13">
        <v>911</v>
      </c>
      <c r="B914" s="13">
        <f>'入力(貼付）'!$B$2</f>
        <v>0</v>
      </c>
      <c r="C914" s="13">
        <f>'入力(貼付）'!$A917</f>
        <v>0</v>
      </c>
      <c r="D914" s="13">
        <f>'入力(貼付）'!$C$2</f>
        <v>0</v>
      </c>
      <c r="E914" s="20">
        <f>'入力(貼付）'!$E917</f>
        <v>0</v>
      </c>
    </row>
    <row r="915" spans="1:5" ht="13.5">
      <c r="A915" s="13">
        <v>912</v>
      </c>
      <c r="B915" s="13">
        <f>'入力(貼付）'!$B$2</f>
        <v>0</v>
      </c>
      <c r="C915" s="13">
        <f>'入力(貼付）'!$A918</f>
        <v>0</v>
      </c>
      <c r="D915" s="13">
        <f>'入力(貼付）'!$C$2</f>
        <v>0</v>
      </c>
      <c r="E915" s="20">
        <f>'入力(貼付）'!$E918</f>
        <v>0</v>
      </c>
    </row>
    <row r="916" spans="1:5" ht="13.5">
      <c r="A916" s="13">
        <v>913</v>
      </c>
      <c r="B916" s="13">
        <f>'入力(貼付）'!$B$2</f>
        <v>0</v>
      </c>
      <c r="C916" s="13">
        <f>'入力(貼付）'!$A919</f>
        <v>0</v>
      </c>
      <c r="D916" s="13">
        <f>'入力(貼付）'!$C$2</f>
        <v>0</v>
      </c>
      <c r="E916" s="20">
        <f>'入力(貼付）'!$E919</f>
        <v>0</v>
      </c>
    </row>
    <row r="917" spans="1:5" ht="13.5">
      <c r="A917" s="13">
        <v>914</v>
      </c>
      <c r="B917" s="13">
        <f>'入力(貼付）'!$B$2</f>
        <v>0</v>
      </c>
      <c r="C917" s="13">
        <f>'入力(貼付）'!$A920</f>
        <v>0</v>
      </c>
      <c r="D917" s="13">
        <f>'入力(貼付）'!$C$2</f>
        <v>0</v>
      </c>
      <c r="E917" s="20">
        <f>'入力(貼付）'!$E920</f>
        <v>0</v>
      </c>
    </row>
    <row r="918" spans="1:5" ht="13.5">
      <c r="A918" s="13">
        <v>915</v>
      </c>
      <c r="B918" s="13">
        <f>'入力(貼付）'!$B$2</f>
        <v>0</v>
      </c>
      <c r="C918" s="13">
        <f>'入力(貼付）'!$A921</f>
        <v>0</v>
      </c>
      <c r="D918" s="13">
        <f>'入力(貼付）'!$C$2</f>
        <v>0</v>
      </c>
      <c r="E918" s="20">
        <f>'入力(貼付）'!$E921</f>
        <v>0</v>
      </c>
    </row>
    <row r="919" spans="1:5" ht="13.5">
      <c r="A919" s="13">
        <v>916</v>
      </c>
      <c r="B919" s="13">
        <f>'入力(貼付）'!$B$2</f>
        <v>0</v>
      </c>
      <c r="C919" s="13">
        <f>'入力(貼付）'!$A922</f>
        <v>0</v>
      </c>
      <c r="D919" s="13">
        <f>'入力(貼付）'!$C$2</f>
        <v>0</v>
      </c>
      <c r="E919" s="20">
        <f>'入力(貼付）'!$E922</f>
        <v>0</v>
      </c>
    </row>
    <row r="920" spans="1:5" ht="13.5">
      <c r="A920" s="13">
        <v>917</v>
      </c>
      <c r="B920" s="13">
        <f>'入力(貼付）'!$B$2</f>
        <v>0</v>
      </c>
      <c r="C920" s="13">
        <f>'入力(貼付）'!$A923</f>
        <v>0</v>
      </c>
      <c r="D920" s="13">
        <f>'入力(貼付）'!$C$2</f>
        <v>0</v>
      </c>
      <c r="E920" s="20">
        <f>'入力(貼付）'!$E923</f>
        <v>0</v>
      </c>
    </row>
    <row r="921" spans="1:5" ht="13.5">
      <c r="A921" s="13">
        <v>918</v>
      </c>
      <c r="B921" s="13">
        <f>'入力(貼付）'!$B$2</f>
        <v>0</v>
      </c>
      <c r="C921" s="13">
        <f>'入力(貼付）'!$A924</f>
        <v>0</v>
      </c>
      <c r="D921" s="13">
        <f>'入力(貼付）'!$C$2</f>
        <v>0</v>
      </c>
      <c r="E921" s="20">
        <f>'入力(貼付）'!$E924</f>
        <v>0</v>
      </c>
    </row>
    <row r="922" spans="1:5" ht="13.5">
      <c r="A922" s="13">
        <v>919</v>
      </c>
      <c r="B922" s="13">
        <f>'入力(貼付）'!$B$2</f>
        <v>0</v>
      </c>
      <c r="C922" s="13">
        <f>'入力(貼付）'!$A925</f>
        <v>0</v>
      </c>
      <c r="D922" s="13">
        <f>'入力(貼付）'!$C$2</f>
        <v>0</v>
      </c>
      <c r="E922" s="20">
        <f>'入力(貼付）'!$E925</f>
        <v>0</v>
      </c>
    </row>
    <row r="923" spans="1:5" ht="13.5">
      <c r="A923" s="13">
        <v>920</v>
      </c>
      <c r="B923" s="13">
        <f>'入力(貼付）'!$B$2</f>
        <v>0</v>
      </c>
      <c r="C923" s="13">
        <f>'入力(貼付）'!$A926</f>
        <v>0</v>
      </c>
      <c r="D923" s="13">
        <f>'入力(貼付）'!$C$2</f>
        <v>0</v>
      </c>
      <c r="E923" s="20">
        <f>'入力(貼付）'!$E926</f>
        <v>0</v>
      </c>
    </row>
    <row r="924" spans="1:5" ht="13.5">
      <c r="A924" s="13">
        <v>921</v>
      </c>
      <c r="B924" s="13">
        <f>'入力(貼付）'!$B$2</f>
        <v>0</v>
      </c>
      <c r="C924" s="13">
        <f>'入力(貼付）'!$A927</f>
        <v>0</v>
      </c>
      <c r="D924" s="13">
        <f>'入力(貼付）'!$C$2</f>
        <v>0</v>
      </c>
      <c r="E924" s="20">
        <f>'入力(貼付）'!$E927</f>
        <v>0</v>
      </c>
    </row>
    <row r="925" spans="1:5" ht="13.5">
      <c r="A925" s="13">
        <v>922</v>
      </c>
      <c r="B925" s="13">
        <f>'入力(貼付）'!$B$2</f>
        <v>0</v>
      </c>
      <c r="C925" s="13">
        <f>'入力(貼付）'!$A928</f>
        <v>0</v>
      </c>
      <c r="D925" s="13">
        <f>'入力(貼付）'!$C$2</f>
        <v>0</v>
      </c>
      <c r="E925" s="20">
        <f>'入力(貼付）'!$E928</f>
        <v>0</v>
      </c>
    </row>
    <row r="926" spans="1:5" ht="13.5">
      <c r="A926" s="13">
        <v>923</v>
      </c>
      <c r="B926" s="13">
        <f>'入力(貼付）'!$B$2</f>
        <v>0</v>
      </c>
      <c r="C926" s="13">
        <f>'入力(貼付）'!$A929</f>
        <v>0</v>
      </c>
      <c r="D926" s="13">
        <f>'入力(貼付）'!$C$2</f>
        <v>0</v>
      </c>
      <c r="E926" s="20">
        <f>'入力(貼付）'!$E929</f>
        <v>0</v>
      </c>
    </row>
    <row r="927" spans="1:5" ht="13.5">
      <c r="A927" s="13">
        <v>924</v>
      </c>
      <c r="B927" s="13">
        <f>'入力(貼付）'!$B$2</f>
        <v>0</v>
      </c>
      <c r="C927" s="13">
        <f>'入力(貼付）'!$A930</f>
        <v>0</v>
      </c>
      <c r="D927" s="13">
        <f>'入力(貼付）'!$C$2</f>
        <v>0</v>
      </c>
      <c r="E927" s="20">
        <f>'入力(貼付）'!$E930</f>
        <v>0</v>
      </c>
    </row>
    <row r="928" spans="1:5" ht="13.5">
      <c r="A928" s="13">
        <v>925</v>
      </c>
      <c r="B928" s="13">
        <f>'入力(貼付）'!$B$2</f>
        <v>0</v>
      </c>
      <c r="C928" s="13">
        <f>'入力(貼付）'!$A931</f>
        <v>0</v>
      </c>
      <c r="D928" s="13">
        <f>'入力(貼付）'!$C$2</f>
        <v>0</v>
      </c>
      <c r="E928" s="20">
        <f>'入力(貼付）'!$E931</f>
        <v>0</v>
      </c>
    </row>
    <row r="929" spans="1:5" ht="13.5">
      <c r="A929" s="13">
        <v>926</v>
      </c>
      <c r="B929" s="13">
        <f>'入力(貼付）'!$B$2</f>
        <v>0</v>
      </c>
      <c r="C929" s="13">
        <f>'入力(貼付）'!$A932</f>
        <v>0</v>
      </c>
      <c r="D929" s="13">
        <f>'入力(貼付）'!$C$2</f>
        <v>0</v>
      </c>
      <c r="E929" s="20">
        <f>'入力(貼付）'!$E932</f>
        <v>0</v>
      </c>
    </row>
    <row r="930" spans="1:5" ht="13.5">
      <c r="A930" s="13">
        <v>927</v>
      </c>
      <c r="B930" s="13">
        <f>'入力(貼付）'!$B$2</f>
        <v>0</v>
      </c>
      <c r="C930" s="13">
        <f>'入力(貼付）'!$A933</f>
        <v>0</v>
      </c>
      <c r="D930" s="13">
        <f>'入力(貼付）'!$C$2</f>
        <v>0</v>
      </c>
      <c r="E930" s="20">
        <f>'入力(貼付）'!$E933</f>
        <v>0</v>
      </c>
    </row>
    <row r="931" spans="1:5" ht="13.5">
      <c r="A931" s="13">
        <v>928</v>
      </c>
      <c r="B931" s="13">
        <f>'入力(貼付）'!$B$2</f>
        <v>0</v>
      </c>
      <c r="C931" s="13">
        <f>'入力(貼付）'!$A934</f>
        <v>0</v>
      </c>
      <c r="D931" s="13">
        <f>'入力(貼付）'!$C$2</f>
        <v>0</v>
      </c>
      <c r="E931" s="20">
        <f>'入力(貼付）'!$E934</f>
        <v>0</v>
      </c>
    </row>
    <row r="932" spans="1:5" ht="13.5">
      <c r="A932" s="13">
        <v>929</v>
      </c>
      <c r="B932" s="13">
        <f>'入力(貼付）'!$B$2</f>
        <v>0</v>
      </c>
      <c r="C932" s="13">
        <f>'入力(貼付）'!$A935</f>
        <v>0</v>
      </c>
      <c r="D932" s="13">
        <f>'入力(貼付）'!$C$2</f>
        <v>0</v>
      </c>
      <c r="E932" s="20">
        <f>'入力(貼付）'!$E935</f>
        <v>0</v>
      </c>
    </row>
    <row r="933" spans="1:5" ht="13.5">
      <c r="A933" s="13">
        <v>930</v>
      </c>
      <c r="B933" s="13">
        <f>'入力(貼付）'!$B$2</f>
        <v>0</v>
      </c>
      <c r="C933" s="13">
        <f>'入力(貼付）'!$A936</f>
        <v>0</v>
      </c>
      <c r="D933" s="13">
        <f>'入力(貼付）'!$C$2</f>
        <v>0</v>
      </c>
      <c r="E933" s="20">
        <f>'入力(貼付）'!$E936</f>
        <v>0</v>
      </c>
    </row>
    <row r="934" spans="1:5" ht="13.5">
      <c r="A934" s="13">
        <v>931</v>
      </c>
      <c r="B934" s="13">
        <f>'入力(貼付）'!$B$2</f>
        <v>0</v>
      </c>
      <c r="C934" s="13">
        <f>'入力(貼付）'!$A937</f>
        <v>0</v>
      </c>
      <c r="D934" s="13">
        <f>'入力(貼付）'!$C$2</f>
        <v>0</v>
      </c>
      <c r="E934" s="20">
        <f>'入力(貼付）'!$E937</f>
        <v>0</v>
      </c>
    </row>
    <row r="935" spans="1:5" ht="13.5">
      <c r="A935" s="13">
        <v>932</v>
      </c>
      <c r="B935" s="13">
        <f>'入力(貼付）'!$B$2</f>
        <v>0</v>
      </c>
      <c r="C935" s="13">
        <f>'入力(貼付）'!$A938</f>
        <v>0</v>
      </c>
      <c r="D935" s="13">
        <f>'入力(貼付）'!$C$2</f>
        <v>0</v>
      </c>
      <c r="E935" s="20">
        <f>'入力(貼付）'!$E938</f>
        <v>0</v>
      </c>
    </row>
    <row r="936" spans="1:5" ht="13.5">
      <c r="A936" s="13">
        <v>933</v>
      </c>
      <c r="B936" s="13">
        <f>'入力(貼付）'!$B$2</f>
        <v>0</v>
      </c>
      <c r="C936" s="13">
        <f>'入力(貼付）'!$A939</f>
        <v>0</v>
      </c>
      <c r="D936" s="13">
        <f>'入力(貼付）'!$C$2</f>
        <v>0</v>
      </c>
      <c r="E936" s="20">
        <f>'入力(貼付）'!$E939</f>
        <v>0</v>
      </c>
    </row>
    <row r="937" spans="1:5" ht="13.5">
      <c r="A937" s="13">
        <v>934</v>
      </c>
      <c r="B937" s="13">
        <f>'入力(貼付）'!$B$2</f>
        <v>0</v>
      </c>
      <c r="C937" s="13">
        <f>'入力(貼付）'!$A940</f>
        <v>0</v>
      </c>
      <c r="D937" s="13">
        <f>'入力(貼付）'!$C$2</f>
        <v>0</v>
      </c>
      <c r="E937" s="20">
        <f>'入力(貼付）'!$E940</f>
        <v>0</v>
      </c>
    </row>
    <row r="938" spans="1:5" ht="13.5">
      <c r="A938" s="13">
        <v>935</v>
      </c>
      <c r="B938" s="13">
        <f>'入力(貼付）'!$B$2</f>
        <v>0</v>
      </c>
      <c r="C938" s="13">
        <f>'入力(貼付）'!$A941</f>
        <v>0</v>
      </c>
      <c r="D938" s="13">
        <f>'入力(貼付）'!$C$2</f>
        <v>0</v>
      </c>
      <c r="E938" s="20">
        <f>'入力(貼付）'!$E941</f>
        <v>0</v>
      </c>
    </row>
    <row r="939" spans="1:5" ht="13.5">
      <c r="A939" s="13">
        <v>936</v>
      </c>
      <c r="B939" s="13">
        <f>'入力(貼付）'!$B$2</f>
        <v>0</v>
      </c>
      <c r="C939" s="13">
        <f>'入力(貼付）'!$A942</f>
        <v>0</v>
      </c>
      <c r="D939" s="13">
        <f>'入力(貼付）'!$C$2</f>
        <v>0</v>
      </c>
      <c r="E939" s="20">
        <f>'入力(貼付）'!$E942</f>
        <v>0</v>
      </c>
    </row>
    <row r="940" spans="1:5" ht="13.5">
      <c r="A940" s="13">
        <v>937</v>
      </c>
      <c r="B940" s="13">
        <f>'入力(貼付）'!$B$2</f>
        <v>0</v>
      </c>
      <c r="C940" s="13">
        <f>'入力(貼付）'!$A943</f>
        <v>0</v>
      </c>
      <c r="D940" s="13">
        <f>'入力(貼付）'!$C$2</f>
        <v>0</v>
      </c>
      <c r="E940" s="20">
        <f>'入力(貼付）'!$E943</f>
        <v>0</v>
      </c>
    </row>
    <row r="941" spans="1:5" ht="13.5">
      <c r="A941" s="13">
        <v>938</v>
      </c>
      <c r="B941" s="13">
        <f>'入力(貼付）'!$B$2</f>
        <v>0</v>
      </c>
      <c r="C941" s="13">
        <f>'入力(貼付）'!$A944</f>
        <v>0</v>
      </c>
      <c r="D941" s="13">
        <f>'入力(貼付）'!$C$2</f>
        <v>0</v>
      </c>
      <c r="E941" s="20">
        <f>'入力(貼付）'!$E944</f>
        <v>0</v>
      </c>
    </row>
    <row r="942" spans="1:5" ht="13.5">
      <c r="A942" s="13">
        <v>939</v>
      </c>
      <c r="B942" s="13">
        <f>'入力(貼付）'!$B$2</f>
        <v>0</v>
      </c>
      <c r="C942" s="13">
        <f>'入力(貼付）'!$A945</f>
        <v>0</v>
      </c>
      <c r="D942" s="13">
        <f>'入力(貼付）'!$C$2</f>
        <v>0</v>
      </c>
      <c r="E942" s="20">
        <f>'入力(貼付）'!$E945</f>
        <v>0</v>
      </c>
    </row>
    <row r="943" spans="1:5" ht="13.5">
      <c r="A943" s="13">
        <v>940</v>
      </c>
      <c r="B943" s="13">
        <f>'入力(貼付）'!$B$2</f>
        <v>0</v>
      </c>
      <c r="C943" s="13">
        <f>'入力(貼付）'!$A946</f>
        <v>0</v>
      </c>
      <c r="D943" s="13">
        <f>'入力(貼付）'!$C$2</f>
        <v>0</v>
      </c>
      <c r="E943" s="20">
        <f>'入力(貼付）'!$E946</f>
        <v>0</v>
      </c>
    </row>
    <row r="944" spans="1:5" ht="13.5">
      <c r="A944" s="13">
        <v>941</v>
      </c>
      <c r="B944" s="13">
        <f>'入力(貼付）'!$B$2</f>
        <v>0</v>
      </c>
      <c r="C944" s="13">
        <f>'入力(貼付）'!$A947</f>
        <v>0</v>
      </c>
      <c r="D944" s="13">
        <f>'入力(貼付）'!$C$2</f>
        <v>0</v>
      </c>
      <c r="E944" s="20">
        <f>'入力(貼付）'!$E947</f>
        <v>0</v>
      </c>
    </row>
    <row r="945" spans="1:5" ht="13.5">
      <c r="A945" s="13">
        <v>942</v>
      </c>
      <c r="B945" s="13">
        <f>'入力(貼付）'!$B$2</f>
        <v>0</v>
      </c>
      <c r="C945" s="13">
        <f>'入力(貼付）'!$A948</f>
        <v>0</v>
      </c>
      <c r="D945" s="13">
        <f>'入力(貼付）'!$C$2</f>
        <v>0</v>
      </c>
      <c r="E945" s="20">
        <f>'入力(貼付）'!$E948</f>
        <v>0</v>
      </c>
    </row>
    <row r="946" spans="1:5" ht="13.5">
      <c r="A946" s="13">
        <v>943</v>
      </c>
      <c r="B946" s="13">
        <f>'入力(貼付）'!$B$2</f>
        <v>0</v>
      </c>
      <c r="C946" s="13">
        <f>'入力(貼付）'!$A949</f>
        <v>0</v>
      </c>
      <c r="D946" s="13">
        <f>'入力(貼付）'!$C$2</f>
        <v>0</v>
      </c>
      <c r="E946" s="20">
        <f>'入力(貼付）'!$E949</f>
        <v>0</v>
      </c>
    </row>
    <row r="947" spans="1:5" ht="13.5">
      <c r="A947" s="13">
        <v>944</v>
      </c>
      <c r="B947" s="13">
        <f>'入力(貼付）'!$B$2</f>
        <v>0</v>
      </c>
      <c r="C947" s="13">
        <f>'入力(貼付）'!$A950</f>
        <v>0</v>
      </c>
      <c r="D947" s="13">
        <f>'入力(貼付）'!$C$2</f>
        <v>0</v>
      </c>
      <c r="E947" s="20">
        <f>'入力(貼付）'!$E950</f>
        <v>0</v>
      </c>
    </row>
    <row r="948" spans="1:5" ht="13.5">
      <c r="A948" s="13">
        <v>945</v>
      </c>
      <c r="B948" s="13">
        <f>'入力(貼付）'!$B$2</f>
        <v>0</v>
      </c>
      <c r="C948" s="13">
        <f>'入力(貼付）'!$A951</f>
        <v>0</v>
      </c>
      <c r="D948" s="13">
        <f>'入力(貼付）'!$C$2</f>
        <v>0</v>
      </c>
      <c r="E948" s="20">
        <f>'入力(貼付）'!$E951</f>
        <v>0</v>
      </c>
    </row>
    <row r="949" spans="1:5" ht="13.5">
      <c r="A949" s="13">
        <v>946</v>
      </c>
      <c r="B949" s="13">
        <f>'入力(貼付）'!$B$2</f>
        <v>0</v>
      </c>
      <c r="C949" s="13">
        <f>'入力(貼付）'!$A952</f>
        <v>0</v>
      </c>
      <c r="D949" s="13">
        <f>'入力(貼付）'!$C$2</f>
        <v>0</v>
      </c>
      <c r="E949" s="20">
        <f>'入力(貼付）'!$E952</f>
        <v>0</v>
      </c>
    </row>
    <row r="950" spans="1:5" ht="13.5">
      <c r="A950" s="13">
        <v>947</v>
      </c>
      <c r="B950" s="13">
        <f>'入力(貼付）'!$B$2</f>
        <v>0</v>
      </c>
      <c r="C950" s="13">
        <f>'入力(貼付）'!$A953</f>
        <v>0</v>
      </c>
      <c r="D950" s="13">
        <f>'入力(貼付）'!$C$2</f>
        <v>0</v>
      </c>
      <c r="E950" s="20">
        <f>'入力(貼付）'!$E953</f>
        <v>0</v>
      </c>
    </row>
    <row r="951" spans="1:5" ht="13.5">
      <c r="A951" s="13">
        <v>948</v>
      </c>
      <c r="B951" s="13">
        <f>'入力(貼付）'!$B$2</f>
        <v>0</v>
      </c>
      <c r="C951" s="13">
        <f>'入力(貼付）'!$A954</f>
        <v>0</v>
      </c>
      <c r="D951" s="13">
        <f>'入力(貼付）'!$C$2</f>
        <v>0</v>
      </c>
      <c r="E951" s="20">
        <f>'入力(貼付）'!$E954</f>
        <v>0</v>
      </c>
    </row>
    <row r="952" spans="1:5" ht="13.5">
      <c r="A952" s="13">
        <v>949</v>
      </c>
      <c r="B952" s="13">
        <f>'入力(貼付）'!$B$2</f>
        <v>0</v>
      </c>
      <c r="C952" s="13">
        <f>'入力(貼付）'!$A955</f>
        <v>0</v>
      </c>
      <c r="D952" s="13">
        <f>'入力(貼付）'!$C$2</f>
        <v>0</v>
      </c>
      <c r="E952" s="20">
        <f>'入力(貼付）'!$E955</f>
        <v>0</v>
      </c>
    </row>
    <row r="953" spans="1:5" ht="13.5">
      <c r="A953" s="13">
        <v>950</v>
      </c>
      <c r="B953" s="13">
        <f>'入力(貼付）'!$B$2</f>
        <v>0</v>
      </c>
      <c r="C953" s="13">
        <f>'入力(貼付）'!$A956</f>
        <v>0</v>
      </c>
      <c r="D953" s="13">
        <f>'入力(貼付）'!$C$2</f>
        <v>0</v>
      </c>
      <c r="E953" s="20">
        <f>'入力(貼付）'!$E956</f>
        <v>0</v>
      </c>
    </row>
    <row r="954" spans="1:5" ht="13.5">
      <c r="A954" s="13">
        <v>951</v>
      </c>
      <c r="B954" s="13">
        <f>'入力(貼付）'!$B$2</f>
        <v>0</v>
      </c>
      <c r="C954" s="13">
        <f>'入力(貼付）'!$A957</f>
        <v>0</v>
      </c>
      <c r="D954" s="13">
        <f>'入力(貼付）'!$C$2</f>
        <v>0</v>
      </c>
      <c r="E954" s="20">
        <f>'入力(貼付）'!$E957</f>
        <v>0</v>
      </c>
    </row>
    <row r="955" spans="1:5" ht="13.5">
      <c r="A955" s="13">
        <v>952</v>
      </c>
      <c r="B955" s="13">
        <f>'入力(貼付）'!$B$2</f>
        <v>0</v>
      </c>
      <c r="C955" s="13">
        <f>'入力(貼付）'!$A958</f>
        <v>0</v>
      </c>
      <c r="D955" s="13">
        <f>'入力(貼付）'!$C$2</f>
        <v>0</v>
      </c>
      <c r="E955" s="20">
        <f>'入力(貼付）'!$E958</f>
        <v>0</v>
      </c>
    </row>
    <row r="956" spans="1:5" ht="13.5">
      <c r="A956" s="13">
        <v>953</v>
      </c>
      <c r="B956" s="13">
        <f>'入力(貼付）'!$B$2</f>
        <v>0</v>
      </c>
      <c r="C956" s="13">
        <f>'入力(貼付）'!$A959</f>
        <v>0</v>
      </c>
      <c r="D956" s="13">
        <f>'入力(貼付）'!$C$2</f>
        <v>0</v>
      </c>
      <c r="E956" s="20">
        <f>'入力(貼付）'!$E959</f>
        <v>0</v>
      </c>
    </row>
    <row r="957" spans="1:5" ht="13.5">
      <c r="A957" s="13">
        <v>954</v>
      </c>
      <c r="B957" s="13">
        <f>'入力(貼付）'!$B$2</f>
        <v>0</v>
      </c>
      <c r="C957" s="13">
        <f>'入力(貼付）'!$A960</f>
        <v>0</v>
      </c>
      <c r="D957" s="13">
        <f>'入力(貼付）'!$C$2</f>
        <v>0</v>
      </c>
      <c r="E957" s="20">
        <f>'入力(貼付）'!$E960</f>
        <v>0</v>
      </c>
    </row>
    <row r="958" spans="1:5" ht="13.5">
      <c r="A958" s="13">
        <v>955</v>
      </c>
      <c r="B958" s="13">
        <f>'入力(貼付）'!$B$2</f>
        <v>0</v>
      </c>
      <c r="C958" s="13">
        <f>'入力(貼付）'!$A961</f>
        <v>0</v>
      </c>
      <c r="D958" s="13">
        <f>'入力(貼付）'!$C$2</f>
        <v>0</v>
      </c>
      <c r="E958" s="20">
        <f>'入力(貼付）'!$E961</f>
        <v>0</v>
      </c>
    </row>
    <row r="959" spans="1:5" ht="13.5">
      <c r="A959" s="13">
        <v>956</v>
      </c>
      <c r="B959" s="13">
        <f>'入力(貼付）'!$B$2</f>
        <v>0</v>
      </c>
      <c r="C959" s="13">
        <f>'入力(貼付）'!$A962</f>
        <v>0</v>
      </c>
      <c r="D959" s="13">
        <f>'入力(貼付）'!$C$2</f>
        <v>0</v>
      </c>
      <c r="E959" s="20">
        <f>'入力(貼付）'!$E962</f>
        <v>0</v>
      </c>
    </row>
    <row r="960" spans="1:5" ht="13.5">
      <c r="A960" s="13">
        <v>957</v>
      </c>
      <c r="B960" s="13">
        <f>'入力(貼付）'!$B$2</f>
        <v>0</v>
      </c>
      <c r="C960" s="13">
        <f>'入力(貼付）'!$A963</f>
        <v>0</v>
      </c>
      <c r="D960" s="13">
        <f>'入力(貼付）'!$C$2</f>
        <v>0</v>
      </c>
      <c r="E960" s="20">
        <f>'入力(貼付）'!$E963</f>
        <v>0</v>
      </c>
    </row>
    <row r="961" spans="1:5" ht="13.5">
      <c r="A961" s="13">
        <v>958</v>
      </c>
      <c r="B961" s="13">
        <f>'入力(貼付）'!$B$2</f>
        <v>0</v>
      </c>
      <c r="C961" s="13">
        <f>'入力(貼付）'!$A964</f>
        <v>0</v>
      </c>
      <c r="D961" s="13">
        <f>'入力(貼付）'!$C$2</f>
        <v>0</v>
      </c>
      <c r="E961" s="20">
        <f>'入力(貼付）'!$E964</f>
        <v>0</v>
      </c>
    </row>
    <row r="962" spans="1:5" ht="13.5">
      <c r="A962" s="13">
        <v>959</v>
      </c>
      <c r="B962" s="13">
        <f>'入力(貼付）'!$B$2</f>
        <v>0</v>
      </c>
      <c r="C962" s="13">
        <f>'入力(貼付）'!$A965</f>
        <v>0</v>
      </c>
      <c r="D962" s="13">
        <f>'入力(貼付）'!$C$2</f>
        <v>0</v>
      </c>
      <c r="E962" s="20">
        <f>'入力(貼付）'!$E965</f>
        <v>0</v>
      </c>
    </row>
    <row r="963" spans="1:5" ht="13.5">
      <c r="A963" s="13">
        <v>960</v>
      </c>
      <c r="B963" s="13">
        <f>'入力(貼付）'!$B$2</f>
        <v>0</v>
      </c>
      <c r="C963" s="13">
        <f>'入力(貼付）'!$A966</f>
        <v>0</v>
      </c>
      <c r="D963" s="13">
        <f>'入力(貼付）'!$C$2</f>
        <v>0</v>
      </c>
      <c r="E963" s="20">
        <f>'入力(貼付）'!$E966</f>
        <v>0</v>
      </c>
    </row>
    <row r="964" spans="1:5" ht="13.5">
      <c r="A964" s="13">
        <v>961</v>
      </c>
      <c r="B964" s="13">
        <f>'入力(貼付）'!$B$2</f>
        <v>0</v>
      </c>
      <c r="C964" s="13">
        <f>'入力(貼付）'!$A967</f>
        <v>0</v>
      </c>
      <c r="D964" s="13">
        <f>'入力(貼付）'!$C$2</f>
        <v>0</v>
      </c>
      <c r="E964" s="20">
        <f>'入力(貼付）'!$E967</f>
        <v>0</v>
      </c>
    </row>
    <row r="965" spans="1:5" ht="13.5">
      <c r="A965" s="13">
        <v>962</v>
      </c>
      <c r="B965" s="13">
        <f>'入力(貼付）'!$B$2</f>
        <v>0</v>
      </c>
      <c r="C965" s="13">
        <f>'入力(貼付）'!$A968</f>
        <v>0</v>
      </c>
      <c r="D965" s="13">
        <f>'入力(貼付）'!$C$2</f>
        <v>0</v>
      </c>
      <c r="E965" s="20">
        <f>'入力(貼付）'!$E968</f>
        <v>0</v>
      </c>
    </row>
    <row r="966" spans="1:5" ht="13.5">
      <c r="A966" s="13">
        <v>963</v>
      </c>
      <c r="B966" s="13">
        <f>'入力(貼付）'!$B$2</f>
        <v>0</v>
      </c>
      <c r="C966" s="13">
        <f>'入力(貼付）'!$A969</f>
        <v>0</v>
      </c>
      <c r="D966" s="13">
        <f>'入力(貼付）'!$C$2</f>
        <v>0</v>
      </c>
      <c r="E966" s="20">
        <f>'入力(貼付）'!$E969</f>
        <v>0</v>
      </c>
    </row>
    <row r="967" spans="1:5" ht="13.5">
      <c r="A967" s="13">
        <v>964</v>
      </c>
      <c r="B967" s="13">
        <f>'入力(貼付）'!$B$2</f>
        <v>0</v>
      </c>
      <c r="C967" s="13">
        <f>'入力(貼付）'!$A970</f>
        <v>0</v>
      </c>
      <c r="D967" s="13">
        <f>'入力(貼付）'!$C$2</f>
        <v>0</v>
      </c>
      <c r="E967" s="20">
        <f>'入力(貼付）'!$E970</f>
        <v>0</v>
      </c>
    </row>
    <row r="968" spans="1:5" ht="13.5">
      <c r="A968" s="13">
        <v>965</v>
      </c>
      <c r="B968" s="13">
        <f>'入力(貼付）'!$B$2</f>
        <v>0</v>
      </c>
      <c r="C968" s="13">
        <f>'入力(貼付）'!$A971</f>
        <v>0</v>
      </c>
      <c r="D968" s="13">
        <f>'入力(貼付）'!$C$2</f>
        <v>0</v>
      </c>
      <c r="E968" s="20">
        <f>'入力(貼付）'!$E971</f>
        <v>0</v>
      </c>
    </row>
    <row r="969" spans="1:5" ht="13.5">
      <c r="A969" s="13">
        <v>966</v>
      </c>
      <c r="B969" s="13">
        <f>'入力(貼付）'!$B$2</f>
        <v>0</v>
      </c>
      <c r="C969" s="13">
        <f>'入力(貼付）'!$A972</f>
        <v>0</v>
      </c>
      <c r="D969" s="13">
        <f>'入力(貼付）'!$C$2</f>
        <v>0</v>
      </c>
      <c r="E969" s="20">
        <f>'入力(貼付）'!$E972</f>
        <v>0</v>
      </c>
    </row>
    <row r="970" spans="1:5" ht="13.5">
      <c r="A970" s="13">
        <v>967</v>
      </c>
      <c r="B970" s="13">
        <f>'入力(貼付）'!$B$2</f>
        <v>0</v>
      </c>
      <c r="C970" s="13">
        <f>'入力(貼付）'!$A973</f>
        <v>0</v>
      </c>
      <c r="D970" s="13">
        <f>'入力(貼付）'!$C$2</f>
        <v>0</v>
      </c>
      <c r="E970" s="20">
        <f>'入力(貼付）'!$E973</f>
        <v>0</v>
      </c>
    </row>
    <row r="971" spans="1:5" ht="13.5">
      <c r="A971" s="13">
        <v>968</v>
      </c>
      <c r="B971" s="13">
        <f>'入力(貼付）'!$B$2</f>
        <v>0</v>
      </c>
      <c r="C971" s="13">
        <f>'入力(貼付）'!$A974</f>
        <v>0</v>
      </c>
      <c r="D971" s="13">
        <f>'入力(貼付）'!$C$2</f>
        <v>0</v>
      </c>
      <c r="E971" s="20">
        <f>'入力(貼付）'!$E974</f>
        <v>0</v>
      </c>
    </row>
    <row r="972" spans="1:5" ht="13.5">
      <c r="A972" s="13">
        <v>969</v>
      </c>
      <c r="B972" s="13">
        <f>'入力(貼付）'!$B$2</f>
        <v>0</v>
      </c>
      <c r="C972" s="13">
        <f>'入力(貼付）'!$A975</f>
        <v>0</v>
      </c>
      <c r="D972" s="13">
        <f>'入力(貼付）'!$C$2</f>
        <v>0</v>
      </c>
      <c r="E972" s="20">
        <f>'入力(貼付）'!$E975</f>
        <v>0</v>
      </c>
    </row>
    <row r="973" spans="1:5" ht="13.5">
      <c r="A973" s="13">
        <v>970</v>
      </c>
      <c r="B973" s="13">
        <f>'入力(貼付）'!$B$2</f>
        <v>0</v>
      </c>
      <c r="C973" s="13">
        <f>'入力(貼付）'!$A976</f>
        <v>0</v>
      </c>
      <c r="D973" s="13">
        <f>'入力(貼付）'!$C$2</f>
        <v>0</v>
      </c>
      <c r="E973" s="20">
        <f>'入力(貼付）'!$E976</f>
        <v>0</v>
      </c>
    </row>
    <row r="974" spans="1:5" ht="13.5">
      <c r="A974" s="13">
        <v>971</v>
      </c>
      <c r="B974" s="13">
        <f>'入力(貼付）'!$B$2</f>
        <v>0</v>
      </c>
      <c r="C974" s="13">
        <f>'入力(貼付）'!$A977</f>
        <v>0</v>
      </c>
      <c r="D974" s="13">
        <f>'入力(貼付）'!$C$2</f>
        <v>0</v>
      </c>
      <c r="E974" s="20">
        <f>'入力(貼付）'!$E977</f>
        <v>0</v>
      </c>
    </row>
    <row r="975" spans="1:5" ht="13.5">
      <c r="A975" s="13">
        <v>972</v>
      </c>
      <c r="B975" s="13">
        <f>'入力(貼付）'!$B$2</f>
        <v>0</v>
      </c>
      <c r="C975" s="13">
        <f>'入力(貼付）'!$A978</f>
        <v>0</v>
      </c>
      <c r="D975" s="13">
        <f>'入力(貼付）'!$C$2</f>
        <v>0</v>
      </c>
      <c r="E975" s="20">
        <f>'入力(貼付）'!$E978</f>
        <v>0</v>
      </c>
    </row>
    <row r="976" spans="1:5" ht="13.5">
      <c r="A976" s="13">
        <v>973</v>
      </c>
      <c r="B976" s="13">
        <f>'入力(貼付）'!$B$2</f>
        <v>0</v>
      </c>
      <c r="C976" s="13">
        <f>'入力(貼付）'!$A979</f>
        <v>0</v>
      </c>
      <c r="D976" s="13">
        <f>'入力(貼付）'!$C$2</f>
        <v>0</v>
      </c>
      <c r="E976" s="20">
        <f>'入力(貼付）'!$E979</f>
        <v>0</v>
      </c>
    </row>
    <row r="977" spans="1:5" ht="13.5">
      <c r="A977" s="13">
        <v>974</v>
      </c>
      <c r="B977" s="13">
        <f>'入力(貼付）'!$B$2</f>
        <v>0</v>
      </c>
      <c r="C977" s="13">
        <f>'入力(貼付）'!$A980</f>
        <v>0</v>
      </c>
      <c r="D977" s="13">
        <f>'入力(貼付）'!$C$2</f>
        <v>0</v>
      </c>
      <c r="E977" s="20">
        <f>'入力(貼付）'!$E980</f>
        <v>0</v>
      </c>
    </row>
    <row r="978" spans="1:5" ht="13.5">
      <c r="A978" s="13">
        <v>975</v>
      </c>
      <c r="B978" s="13">
        <f>'入力(貼付）'!$B$2</f>
        <v>0</v>
      </c>
      <c r="C978" s="13">
        <f>'入力(貼付）'!$A981</f>
        <v>0</v>
      </c>
      <c r="D978" s="13">
        <f>'入力(貼付）'!$C$2</f>
        <v>0</v>
      </c>
      <c r="E978" s="20">
        <f>'入力(貼付）'!$E981</f>
        <v>0</v>
      </c>
    </row>
    <row r="979" spans="1:5" ht="13.5">
      <c r="A979" s="13">
        <v>976</v>
      </c>
      <c r="B979" s="13">
        <f>'入力(貼付）'!$B$2</f>
        <v>0</v>
      </c>
      <c r="C979" s="13">
        <f>'入力(貼付）'!$A982</f>
        <v>0</v>
      </c>
      <c r="D979" s="13">
        <f>'入力(貼付）'!$C$2</f>
        <v>0</v>
      </c>
      <c r="E979" s="20">
        <f>'入力(貼付）'!$E982</f>
        <v>0</v>
      </c>
    </row>
    <row r="980" spans="1:5" ht="13.5">
      <c r="A980" s="13">
        <v>977</v>
      </c>
      <c r="B980" s="13">
        <f>'入力(貼付）'!$B$2</f>
        <v>0</v>
      </c>
      <c r="C980" s="13">
        <f>'入力(貼付）'!$A983</f>
        <v>0</v>
      </c>
      <c r="D980" s="13">
        <f>'入力(貼付）'!$C$2</f>
        <v>0</v>
      </c>
      <c r="E980" s="20">
        <f>'入力(貼付）'!$E983</f>
        <v>0</v>
      </c>
    </row>
    <row r="981" spans="1:5" ht="13.5">
      <c r="A981" s="13">
        <v>978</v>
      </c>
      <c r="B981" s="13">
        <f>'入力(貼付）'!$B$2</f>
        <v>0</v>
      </c>
      <c r="C981" s="13">
        <f>'入力(貼付）'!$A984</f>
        <v>0</v>
      </c>
      <c r="D981" s="13">
        <f>'入力(貼付）'!$C$2</f>
        <v>0</v>
      </c>
      <c r="E981" s="20">
        <f>'入力(貼付）'!$E984</f>
        <v>0</v>
      </c>
    </row>
    <row r="982" spans="1:5" ht="13.5">
      <c r="A982" s="13">
        <v>979</v>
      </c>
      <c r="B982" s="13">
        <f>'入力(貼付）'!$B$2</f>
        <v>0</v>
      </c>
      <c r="C982" s="13">
        <f>'入力(貼付）'!$A985</f>
        <v>0</v>
      </c>
      <c r="D982" s="13">
        <f>'入力(貼付）'!$C$2</f>
        <v>0</v>
      </c>
      <c r="E982" s="20">
        <f>'入力(貼付）'!$E985</f>
        <v>0</v>
      </c>
    </row>
    <row r="983" spans="1:5" ht="13.5">
      <c r="A983" s="13">
        <v>980</v>
      </c>
      <c r="B983" s="13">
        <f>'入力(貼付）'!$B$2</f>
        <v>0</v>
      </c>
      <c r="C983" s="13">
        <f>'入力(貼付）'!$A986</f>
        <v>0</v>
      </c>
      <c r="D983" s="13">
        <f>'入力(貼付）'!$C$2</f>
        <v>0</v>
      </c>
      <c r="E983" s="20">
        <f>'入力(貼付）'!$E986</f>
        <v>0</v>
      </c>
    </row>
    <row r="984" spans="1:5" ht="13.5">
      <c r="A984" s="13">
        <v>981</v>
      </c>
      <c r="B984" s="13">
        <f>'入力(貼付）'!$B$2</f>
        <v>0</v>
      </c>
      <c r="C984" s="13">
        <f>'入力(貼付）'!$A987</f>
        <v>0</v>
      </c>
      <c r="D984" s="13">
        <f>'入力(貼付）'!$C$2</f>
        <v>0</v>
      </c>
      <c r="E984" s="20">
        <f>'入力(貼付）'!$E987</f>
        <v>0</v>
      </c>
    </row>
    <row r="985" spans="1:5" ht="13.5">
      <c r="A985" s="13">
        <v>982</v>
      </c>
      <c r="B985" s="13">
        <f>'入力(貼付）'!$B$2</f>
        <v>0</v>
      </c>
      <c r="C985" s="13">
        <f>'入力(貼付）'!$A988</f>
        <v>0</v>
      </c>
      <c r="D985" s="13">
        <f>'入力(貼付）'!$C$2</f>
        <v>0</v>
      </c>
      <c r="E985" s="20">
        <f>'入力(貼付）'!$E988</f>
        <v>0</v>
      </c>
    </row>
    <row r="986" spans="1:5" ht="13.5">
      <c r="A986" s="13">
        <v>983</v>
      </c>
      <c r="B986" s="13">
        <f>'入力(貼付）'!$B$2</f>
        <v>0</v>
      </c>
      <c r="C986" s="13">
        <f>'入力(貼付）'!$A989</f>
        <v>0</v>
      </c>
      <c r="D986" s="13">
        <f>'入力(貼付）'!$C$2</f>
        <v>0</v>
      </c>
      <c r="E986" s="20">
        <f>'入力(貼付）'!$E989</f>
        <v>0</v>
      </c>
    </row>
    <row r="987" spans="1:5" ht="13.5">
      <c r="A987" s="13">
        <v>984</v>
      </c>
      <c r="B987" s="13">
        <f>'入力(貼付）'!$B$2</f>
        <v>0</v>
      </c>
      <c r="C987" s="13">
        <f>'入力(貼付）'!$A990</f>
        <v>0</v>
      </c>
      <c r="D987" s="13">
        <f>'入力(貼付）'!$C$2</f>
        <v>0</v>
      </c>
      <c r="E987" s="20">
        <f>'入力(貼付）'!$E990</f>
        <v>0</v>
      </c>
    </row>
    <row r="988" spans="1:5" ht="13.5">
      <c r="A988" s="13">
        <v>985</v>
      </c>
      <c r="B988" s="13">
        <f>'入力(貼付）'!$B$2</f>
        <v>0</v>
      </c>
      <c r="C988" s="13">
        <f>'入力(貼付）'!$A991</f>
        <v>0</v>
      </c>
      <c r="D988" s="13">
        <f>'入力(貼付）'!$C$2</f>
        <v>0</v>
      </c>
      <c r="E988" s="20">
        <f>'入力(貼付）'!$E991</f>
        <v>0</v>
      </c>
    </row>
    <row r="989" spans="1:5" ht="13.5">
      <c r="A989" s="13">
        <v>986</v>
      </c>
      <c r="B989" s="13">
        <f>'入力(貼付）'!$B$2</f>
        <v>0</v>
      </c>
      <c r="C989" s="13">
        <f>'入力(貼付）'!$A992</f>
        <v>0</v>
      </c>
      <c r="D989" s="13">
        <f>'入力(貼付）'!$C$2</f>
        <v>0</v>
      </c>
      <c r="E989" s="20">
        <f>'入力(貼付）'!$E992</f>
        <v>0</v>
      </c>
    </row>
    <row r="990" spans="1:5" ht="13.5">
      <c r="A990" s="13">
        <v>987</v>
      </c>
      <c r="B990" s="13">
        <f>'入力(貼付）'!$B$2</f>
        <v>0</v>
      </c>
      <c r="C990" s="13">
        <f>'入力(貼付）'!$A993</f>
        <v>0</v>
      </c>
      <c r="D990" s="13">
        <f>'入力(貼付）'!$C$2</f>
        <v>0</v>
      </c>
      <c r="E990" s="20">
        <f>'入力(貼付）'!$E993</f>
        <v>0</v>
      </c>
    </row>
    <row r="991" spans="1:5" ht="13.5">
      <c r="A991" s="13">
        <v>988</v>
      </c>
      <c r="B991" s="13">
        <f>'入力(貼付）'!$B$2</f>
        <v>0</v>
      </c>
      <c r="C991" s="13">
        <f>'入力(貼付）'!$A994</f>
        <v>0</v>
      </c>
      <c r="D991" s="13">
        <f>'入力(貼付）'!$C$2</f>
        <v>0</v>
      </c>
      <c r="E991" s="20">
        <f>'入力(貼付）'!$E994</f>
        <v>0</v>
      </c>
    </row>
    <row r="992" spans="1:5" ht="13.5">
      <c r="A992" s="13">
        <v>989</v>
      </c>
      <c r="B992" s="13">
        <f>'入力(貼付）'!$B$2</f>
        <v>0</v>
      </c>
      <c r="C992" s="13">
        <f>'入力(貼付）'!$A995</f>
        <v>0</v>
      </c>
      <c r="D992" s="13">
        <f>'入力(貼付）'!$C$2</f>
        <v>0</v>
      </c>
      <c r="E992" s="20">
        <f>'入力(貼付）'!$E995</f>
        <v>0</v>
      </c>
    </row>
    <row r="993" spans="1:5" ht="13.5">
      <c r="A993" s="13">
        <v>990</v>
      </c>
      <c r="B993" s="13">
        <f>'入力(貼付）'!$B$2</f>
        <v>0</v>
      </c>
      <c r="C993" s="13">
        <f>'入力(貼付）'!$A996</f>
        <v>0</v>
      </c>
      <c r="D993" s="13">
        <f>'入力(貼付）'!$C$2</f>
        <v>0</v>
      </c>
      <c r="E993" s="20">
        <f>'入力(貼付）'!$E996</f>
        <v>0</v>
      </c>
    </row>
    <row r="994" spans="1:5" ht="13.5">
      <c r="A994" s="13">
        <v>991</v>
      </c>
      <c r="B994" s="13">
        <f>'入力(貼付）'!$B$2</f>
        <v>0</v>
      </c>
      <c r="C994" s="13">
        <f>'入力(貼付）'!$A997</f>
        <v>0</v>
      </c>
      <c r="D994" s="13">
        <f>'入力(貼付）'!$C$2</f>
        <v>0</v>
      </c>
      <c r="E994" s="20">
        <f>'入力(貼付）'!$E997</f>
        <v>0</v>
      </c>
    </row>
    <row r="995" spans="1:5" ht="13.5">
      <c r="A995" s="13">
        <v>992</v>
      </c>
      <c r="B995" s="13">
        <f>'入力(貼付）'!$B$2</f>
        <v>0</v>
      </c>
      <c r="C995" s="13">
        <f>'入力(貼付）'!$A998</f>
        <v>0</v>
      </c>
      <c r="D995" s="13">
        <f>'入力(貼付）'!$C$2</f>
        <v>0</v>
      </c>
      <c r="E995" s="20">
        <f>'入力(貼付）'!$E998</f>
        <v>0</v>
      </c>
    </row>
    <row r="996" spans="1:5" ht="13.5">
      <c r="A996" s="13">
        <v>993</v>
      </c>
      <c r="B996" s="13">
        <f>'入力(貼付）'!$B$2</f>
        <v>0</v>
      </c>
      <c r="C996" s="13">
        <f>'入力(貼付）'!$A999</f>
        <v>0</v>
      </c>
      <c r="D996" s="13">
        <f>'入力(貼付）'!$C$2</f>
        <v>0</v>
      </c>
      <c r="E996" s="20">
        <f>'入力(貼付）'!$E999</f>
        <v>0</v>
      </c>
    </row>
    <row r="997" spans="1:5" ht="13.5">
      <c r="A997" s="13">
        <v>994</v>
      </c>
      <c r="B997" s="13">
        <f>'入力(貼付）'!$B$2</f>
        <v>0</v>
      </c>
      <c r="C997" s="13">
        <f>'入力(貼付）'!$A1000</f>
        <v>0</v>
      </c>
      <c r="D997" s="13">
        <f>'入力(貼付）'!$C$2</f>
        <v>0</v>
      </c>
      <c r="E997" s="20">
        <f>'入力(貼付）'!$E1000</f>
        <v>0</v>
      </c>
    </row>
    <row r="998" spans="1:5" ht="13.5">
      <c r="A998" s="13">
        <v>995</v>
      </c>
      <c r="B998" s="13">
        <f>'入力(貼付）'!$B$2</f>
        <v>0</v>
      </c>
      <c r="C998" s="13">
        <f>'入力(貼付）'!$A1001</f>
        <v>0</v>
      </c>
      <c r="D998" s="13">
        <f>'入力(貼付）'!$C$2</f>
        <v>0</v>
      </c>
      <c r="E998" s="20">
        <f>'入力(貼付）'!$E1001</f>
        <v>0</v>
      </c>
    </row>
    <row r="999" spans="1:5" ht="13.5">
      <c r="A999" s="13">
        <v>996</v>
      </c>
      <c r="B999" s="13">
        <f>'入力(貼付）'!$B$2</f>
        <v>0</v>
      </c>
      <c r="C999" s="13">
        <f>'入力(貼付）'!$A1002</f>
        <v>0</v>
      </c>
      <c r="D999" s="13">
        <f>'入力(貼付）'!$C$2</f>
        <v>0</v>
      </c>
      <c r="E999" s="20">
        <f>'入力(貼付）'!$E1002</f>
        <v>0</v>
      </c>
    </row>
    <row r="1000" spans="1:5" ht="13.5">
      <c r="A1000" s="13">
        <v>997</v>
      </c>
      <c r="B1000" s="13">
        <f>'入力(貼付）'!$B$2</f>
        <v>0</v>
      </c>
      <c r="C1000" s="13">
        <f>'入力(貼付）'!$A1003</f>
        <v>0</v>
      </c>
      <c r="D1000" s="13">
        <f>'入力(貼付）'!$C$2</f>
        <v>0</v>
      </c>
      <c r="E1000" s="20">
        <f>'入力(貼付）'!$E1003</f>
        <v>0</v>
      </c>
    </row>
    <row r="1001" spans="1:5" ht="13.5">
      <c r="A1001" s="13">
        <v>998</v>
      </c>
      <c r="B1001" s="13">
        <f>'入力(貼付）'!$B$2</f>
        <v>0</v>
      </c>
      <c r="C1001" s="13">
        <f>'入力(貼付）'!$A1004</f>
        <v>0</v>
      </c>
      <c r="D1001" s="13">
        <f>'入力(貼付）'!$C$2</f>
        <v>0</v>
      </c>
      <c r="E1001" s="20">
        <f>'入力(貼付）'!$E1004</f>
        <v>0</v>
      </c>
    </row>
    <row r="1002" spans="1:5" ht="13.5">
      <c r="A1002" s="13">
        <v>999</v>
      </c>
      <c r="B1002" s="13">
        <f>'入力(貼付）'!$B$2</f>
        <v>0</v>
      </c>
      <c r="C1002" s="13">
        <f>'入力(貼付）'!$A1005</f>
        <v>0</v>
      </c>
      <c r="D1002" s="13">
        <f>'入力(貼付）'!$C$2</f>
        <v>0</v>
      </c>
      <c r="E1002" s="20">
        <f>'入力(貼付）'!$E1005</f>
        <v>0</v>
      </c>
    </row>
    <row r="1003" spans="1:5" ht="13.5">
      <c r="A1003" s="13">
        <v>1000</v>
      </c>
      <c r="B1003" s="13">
        <f>'入力(貼付）'!$B$2</f>
        <v>0</v>
      </c>
      <c r="C1003" s="13">
        <f>'入力(貼付）'!$A1006</f>
        <v>0</v>
      </c>
      <c r="D1003" s="13">
        <f>'入力(貼付）'!$C$2</f>
        <v>0</v>
      </c>
      <c r="E1003" s="20">
        <f>'入力(貼付）'!$E1006</f>
        <v>0</v>
      </c>
    </row>
  </sheetData>
  <sheetProtection sheet="1" selectLockedCells="1"/>
  <printOptions/>
  <pageMargins left="0.43" right="0.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2021-05-11T04:16:03Z</cp:lastPrinted>
  <dcterms:created xsi:type="dcterms:W3CDTF">2006-05-30T00:51:19Z</dcterms:created>
  <dcterms:modified xsi:type="dcterms:W3CDTF">2022-06-09T01:57:53Z</dcterms:modified>
  <cp:category/>
  <cp:version/>
  <cp:contentType/>
  <cp:contentStatus/>
</cp:coreProperties>
</file>